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Мои документы\Бюджет 2017\План ФХД\"/>
    </mc:Choice>
  </mc:AlternateContent>
  <bookViews>
    <workbookView xWindow="0" yWindow="0" windowWidth="28800" windowHeight="11835" activeTab="3"/>
  </bookViews>
  <sheets>
    <sheet name="Лист1" sheetId="3" r:id="rId1"/>
    <sheet name="таблица 1" sheetId="4" r:id="rId2"/>
    <sheet name="таблица 2" sheetId="1" r:id="rId3"/>
    <sheet name="таблица 2.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H20" i="1" l="1"/>
  <c r="H33" i="1"/>
  <c r="G13" i="1" l="1"/>
  <c r="D35" i="1"/>
  <c r="H22" i="1"/>
  <c r="D26" i="1"/>
  <c r="BU62" i="4" l="1"/>
  <c r="BU47" i="4"/>
  <c r="D24" i="1"/>
  <c r="D30" i="1"/>
  <c r="D31" i="1"/>
  <c r="D32" i="1"/>
  <c r="D39" i="1"/>
  <c r="D40" i="1"/>
  <c r="D43" i="1"/>
  <c r="D42" i="1"/>
  <c r="D41" i="1"/>
  <c r="D38" i="1"/>
  <c r="D37" i="1"/>
  <c r="E28" i="1"/>
  <c r="D21" i="1"/>
  <c r="D23" i="1"/>
  <c r="D34" i="1"/>
  <c r="D36" i="1"/>
  <c r="D19" i="1"/>
  <c r="E22" i="1"/>
  <c r="BU44" i="4" l="1"/>
  <c r="BU17" i="4" s="1"/>
  <c r="F33" i="1" l="1"/>
  <c r="F18" i="1"/>
  <c r="F22" i="1"/>
  <c r="F20" i="1"/>
  <c r="D22" i="1" l="1"/>
  <c r="F16" i="1"/>
  <c r="F13" i="1" s="1"/>
  <c r="K9" i="5"/>
  <c r="F10" i="1" l="1"/>
  <c r="F8" i="1" s="1"/>
  <c r="E33" i="1"/>
  <c r="D33" i="1" l="1"/>
  <c r="H12" i="5" s="1"/>
  <c r="H9" i="5" s="1"/>
  <c r="E12" i="5" l="1"/>
  <c r="E9" i="5" s="1"/>
  <c r="H18" i="1"/>
  <c r="D20" i="1"/>
  <c r="E18" i="1"/>
  <c r="D12" i="1"/>
  <c r="D18" i="1" l="1"/>
  <c r="H16" i="1"/>
  <c r="H13" i="1" s="1"/>
  <c r="E16" i="1"/>
  <c r="E14" i="1" l="1"/>
  <c r="D16" i="1"/>
  <c r="H10" i="1"/>
  <c r="D14" i="1" l="1"/>
  <c r="D13" i="1" s="1"/>
  <c r="E13" i="1"/>
  <c r="E10" i="1" s="1"/>
  <c r="H8" i="1"/>
  <c r="E8" i="1" l="1"/>
  <c r="D8" i="1" s="1"/>
  <c r="D10" i="1"/>
</calcChain>
</file>

<file path=xl/sharedStrings.xml><?xml version="1.0" encoding="utf-8"?>
<sst xmlns="http://schemas.openxmlformats.org/spreadsheetml/2006/main" count="265" uniqueCount="203">
  <si>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</si>
  <si>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</si>
  <si>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</si>
  <si>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</si>
  <si>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 xml:space="preserve">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</si>
  <si>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</si>
  <si>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</si>
  <si>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</si>
  <si>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</si>
  <si>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</si>
  <si>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</si>
  <si>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</si>
  <si>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</si>
  <si>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</si>
  <si>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X</t>
  </si>
  <si>
    <t>в том числе: 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</si>
  <si>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</si>
  <si>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</si>
  <si>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</si>
  <si>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Выплаты по расходам, всего: </t>
  </si>
  <si>
    <t>в том числе на: выплаты персоналу всего: (в разрезе КОСГУ)</t>
  </si>
  <si>
    <t>из них:</t>
  </si>
  <si>
    <t>оплата труда и начисления на выплаты по оплате труда (в разрезе КОСГУ)</t>
  </si>
  <si>
    <t>социальные и иные выплаты населению, всего(в разрезе КОСГУ)</t>
  </si>
  <si>
    <t>прочие расходы (кроме расходов на закупку товаров, работ, услуг) (в разрезе КОСГУ)</t>
  </si>
  <si>
    <t>расходы на закупку товаров, работ, услуг, всего(в разрезе КОСГУ)</t>
  </si>
  <si>
    <t>Остаток средств на начало года</t>
  </si>
  <si>
    <t>Остаток средств на конец года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</si>
  <si>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</si>
  <si>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</si>
  <si>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</si>
  <si>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</si>
  <si>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</si>
  <si>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</si>
  <si>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</si>
  <si>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</si>
  <si>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</si>
  <si>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383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</si>
  <si>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</si>
  <si>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</si>
  <si>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</si>
  <si>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</si>
  <si>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</si>
  <si>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</si>
  <si>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</si>
  <si>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</si>
  <si>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</si>
  <si>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</si>
  <si>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</si>
  <si>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</si>
  <si>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</si>
  <si>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</si>
  <si>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</si>
  <si>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</si>
  <si>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</si>
  <si>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</si>
  <si>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окружного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</si>
  <si>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</si>
  <si>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</si>
  <si>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</si>
  <si>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</si>
  <si>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</si>
  <si>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</si>
  <si>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</si>
  <si>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</si>
  <si>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</si>
  <si>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</si>
  <si>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</si>
  <si>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</si>
  <si>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</si>
  <si>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</si>
  <si>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</si>
  <si>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</si>
  <si>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</si>
  <si>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</si>
  <si>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</si>
  <si>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</si>
  <si>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</si>
  <si>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</si>
  <si>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</si>
  <si>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</si>
  <si>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</si>
  <si>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</si>
  <si>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</si>
  <si>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</si>
  <si>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</si>
  <si>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</si>
  <si>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</si>
  <si>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</si>
  <si>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</si>
  <si>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</si>
  <si>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</si>
  <si>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</si>
  <si>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</si>
  <si>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</si>
  <si>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</si>
  <si>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</si>
  <si>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</si>
  <si>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</si>
  <si>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</si>
  <si>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</si>
  <si>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</si>
  <si>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</si>
  <si>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</si>
  <si>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</si>
  <si>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</si>
  <si>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</si>
  <si>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Год начала закупки</t>
  </si>
  <si>
    <t>Сумма выплат по расходам на закупку товаров, работ и услуг, руб.</t>
  </si>
  <si>
    <t xml:space="preserve"> (с точностью до двух знаков после запятой - 0,00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</si>
  <si>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</si>
  <si>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</si>
  <si>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</si>
  <si>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</si>
  <si>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</si>
  <si>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</si>
  <si>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</si>
  <si>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</si>
  <si>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</si>
  <si>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</si>
  <si>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</si>
  <si>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</si>
  <si>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</si>
  <si>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 xml:space="preserve"> на оплату контрактов заключенных до начала очередного финансового года:</t>
  </si>
  <si>
    <t>001</t>
  </si>
  <si>
    <t>Х</t>
  </si>
  <si>
    <t>на 2018 г. 1-ый год планового периода</t>
  </si>
  <si>
    <t>00</t>
  </si>
  <si>
    <t>00000000000000000120</t>
  </si>
  <si>
    <t>00000000000000000130</t>
  </si>
  <si>
    <t>00000000000000000140</t>
  </si>
  <si>
    <t>в том числе Субсидия на выполнение государственного задания</t>
  </si>
  <si>
    <t>00000000000000000110</t>
  </si>
  <si>
    <t>Фонд оплаты труда учреждений</t>
  </si>
  <si>
    <t>00000000000000000111</t>
  </si>
  <si>
    <t>211</t>
  </si>
  <si>
    <t>Заработная плата</t>
  </si>
  <si>
    <t>Иные выплаты персоналу учреждений, за исключением фонда оплаты труда</t>
  </si>
  <si>
    <t>00000000000000000112</t>
  </si>
  <si>
    <t>Прочие выплаты</t>
  </si>
  <si>
    <t>212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</si>
  <si>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</si>
  <si>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00000000000000000119</t>
  </si>
  <si>
    <t>Начисления на выплаты по оплате труда</t>
  </si>
  <si>
    <t>213</t>
  </si>
  <si>
    <t>00000000000000000300</t>
  </si>
  <si>
    <t>из них уплату налогов, сборов и иных платежей, всего(в разрезе КОСГУ)</t>
  </si>
  <si>
    <t>00000000000000000850</t>
  </si>
  <si>
    <t>Прочие расходы</t>
  </si>
  <si>
    <t>290</t>
  </si>
  <si>
    <t>Уплата налога на имущество организаций и земельного налога</t>
  </si>
  <si>
    <t>00000000000000000851</t>
  </si>
  <si>
    <t>Уплата прочих налогов, сборов</t>
  </si>
  <si>
    <t>00000000000000000852</t>
  </si>
  <si>
    <t>00000000000000000244</t>
  </si>
  <si>
    <t>221</t>
  </si>
  <si>
    <t>Услуги связи</t>
  </si>
  <si>
    <t>Транспортные услуги</t>
  </si>
  <si>
    <t>Коммунальные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</si>
  <si>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</si>
  <si>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</si>
  <si>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</si>
  <si>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</si>
  <si>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</si>
  <si>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</si>
  <si>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</si>
  <si>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</si>
  <si>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</si>
  <si>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</si>
  <si>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______________________</t>
  </si>
  <si>
    <t>Главный бухгалтер</t>
  </si>
  <si>
    <t>_________________________</t>
  </si>
  <si>
    <t>31290003</t>
  </si>
  <si>
    <t>Департамент образования, культуры и спорта Ненецкого автономного округа</t>
  </si>
  <si>
    <t>00000000000000000853</t>
  </si>
  <si>
    <t>Уплата иных платежей</t>
  </si>
  <si>
    <t xml:space="preserve">НА 2017 ГОД </t>
  </si>
  <si>
    <t>на 2019 г. 2-ой год планового периода</t>
  </si>
  <si>
    <t>на 2017г. очередной финансовый год</t>
  </si>
  <si>
    <t>на 2017 г. очередной финансовый год</t>
  </si>
  <si>
    <t>на 2019 г. 1-ый год планового периода</t>
  </si>
  <si>
    <t xml:space="preserve">Сведения о средствах, поступающих
во временное распоряжение учреждения (подразделения)
на  2017 г.
(очередной финансовый год)
</t>
  </si>
  <si>
    <t>3.2. Кредиторская задолженность по расчетам с поставщиками и подрядчиками за счет средств окружного бюджета, всего:</t>
  </si>
  <si>
    <t>8300010830/298301001</t>
  </si>
  <si>
    <t>Образовательная деятельность по дополнительным общеобразовательным программам в области искусств.</t>
  </si>
  <si>
    <t>Реализация дополнительных общеобразовательных программ - дополнительных общеразвивающих и предпрофессиональных программ в сфере искусств;</t>
  </si>
  <si>
    <t>Реализация основных программ профессионального обучения - программ профессиональной подготовки;</t>
  </si>
  <si>
    <t>Реализация образовательных программ, в том числе адаптированных для обучения лиц с ограниченными возможностями здоровья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лиц.</t>
  </si>
  <si>
    <t>Выполнение работ, оказание услуг, относящихся к основным видам деятельности Учреждения, для граждан и юридических лиц за плату и на одинаковых при оказании одних и тех же услуг условиях сверх установленного государственного задания, а также в случаях, определенных федеральными законами.</t>
  </si>
  <si>
    <t>II. Показатели финансового состояния учреждения по состоянию на 01.01.2017</t>
  </si>
  <si>
    <t>Е.В. Букатова</t>
  </si>
  <si>
    <t>УТВЕРЖДАЮ</t>
  </si>
  <si>
    <t>Директор</t>
  </si>
  <si>
    <t>166000, г. Нарьян-Мар, ул. Выучейского д.24</t>
  </si>
  <si>
    <t>И.О. Пудовкина</t>
  </si>
  <si>
    <t>______________И.О. Пудовкина</t>
  </si>
  <si>
    <t>" 16 " мая  2017 г.</t>
  </si>
  <si>
    <t xml:space="preserve">  ГБУ ДО НАО "Детская школа искусств"</t>
  </si>
  <si>
    <t>Приказ от 16.05.2017 г. № 55/1-ОД</t>
  </si>
  <si>
    <t>16.05.2017</t>
  </si>
  <si>
    <t>государственное бюджетное образовательное учреждение дополнительного образования  Ненецкого автономного округа "Детская школа искусств"</t>
  </si>
  <si>
    <t xml:space="preserve">Показатели по поступлениям и выплатам учреждения 
на 16 мая 2017 г.
</t>
  </si>
  <si>
    <t xml:space="preserve">Показатели выплат по расходам
на закупку товаров, работ, услуг учреждения (подразделения)
на 16 мая 2017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</si>
</sst>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19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9" fillId="0" borderId="15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8" xfId="1" applyFont="1" applyBorder="1" applyAlignment="1">
      <alignment horizontal="left" wrapText="1" indent="2"/>
    </xf>
    <xf numFmtId="0" fontId="4" fillId="0" borderId="20" xfId="1" applyFont="1" applyBorder="1" applyAlignment="1">
      <alignment horizontal="left"/>
    </xf>
    <xf numFmtId="0" fontId="4" fillId="0" borderId="18" xfId="1" applyFont="1" applyBorder="1" applyAlignment="1">
      <alignment horizontal="left" wrapText="1" indent="4"/>
    </xf>
    <xf numFmtId="0" fontId="4" fillId="0" borderId="18" xfId="1" applyFont="1" applyBorder="1" applyAlignment="1">
      <alignment horizontal="left" wrapText="1" indent="3"/>
    </xf>
    <xf numFmtId="0" fontId="4" fillId="0" borderId="18" xfId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3" applyFont="1" applyBorder="1" applyAlignment="1">
      <alignment horizontal="center" vertical="center" wrapText="1"/>
    </xf>
    <xf numFmtId="2" fontId="2" fillId="0" borderId="7" xfId="3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3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2" borderId="7" xfId="3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NumberFormat="1" applyFont="1" applyBorder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6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43" fontId="2" fillId="0" borderId="32" xfId="0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3" fontId="15" fillId="3" borderId="7" xfId="0" applyNumberFormat="1" applyFont="1" applyFill="1" applyBorder="1" applyAlignment="1">
      <alignment horizontal="center" vertical="center" wrapText="1"/>
    </xf>
    <xf numFmtId="43" fontId="2" fillId="2" borderId="7" xfId="0" applyNumberFormat="1" applyFont="1" applyFill="1" applyBorder="1" applyAlignment="1">
      <alignment horizontal="center" vertical="center" wrapText="1"/>
    </xf>
    <xf numFmtId="43" fontId="2" fillId="0" borderId="1" xfId="3" applyNumberFormat="1" applyFont="1" applyBorder="1" applyAlignment="1">
      <alignment horizontal="center" vertical="center" wrapText="1"/>
    </xf>
    <xf numFmtId="43" fontId="2" fillId="0" borderId="4" xfId="3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43" fontId="2" fillId="0" borderId="4" xfId="3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0" xfId="1" applyFont="1" applyAlignment="1">
      <alignment horizontal="center" wrapText="1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top" wrapText="1"/>
    </xf>
    <xf numFmtId="0" fontId="9" fillId="0" borderId="17" xfId="1" applyFont="1" applyBorder="1" applyAlignment="1">
      <alignment horizontal="left" vertical="top" wrapText="1"/>
    </xf>
    <xf numFmtId="4" fontId="9" fillId="0" borderId="20" xfId="1" applyNumberFormat="1" applyFont="1" applyFill="1" applyBorder="1" applyAlignment="1">
      <alignment horizontal="center" vertical="top"/>
    </xf>
    <xf numFmtId="4" fontId="9" fillId="0" borderId="21" xfId="1" applyNumberFormat="1" applyFont="1" applyFill="1" applyBorder="1" applyAlignment="1">
      <alignment horizontal="center" vertical="top"/>
    </xf>
    <xf numFmtId="4" fontId="9" fillId="0" borderId="22" xfId="1" applyNumberFormat="1" applyFont="1" applyFill="1" applyBorder="1" applyAlignment="1">
      <alignment horizontal="center" vertical="top"/>
    </xf>
    <xf numFmtId="0" fontId="4" fillId="0" borderId="16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4" fontId="4" fillId="0" borderId="15" xfId="2" applyNumberFormat="1" applyFont="1" applyFill="1" applyBorder="1" applyAlignment="1">
      <alignment horizontal="center" vertical="center"/>
    </xf>
    <xf numFmtId="4" fontId="4" fillId="0" borderId="16" xfId="2" applyNumberFormat="1" applyFont="1" applyFill="1" applyBorder="1" applyAlignment="1">
      <alignment horizontal="center" vertical="center"/>
    </xf>
    <xf numFmtId="4" fontId="4" fillId="0" borderId="17" xfId="2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left" vertical="top" wrapText="1"/>
    </xf>
    <xf numFmtId="4" fontId="4" fillId="0" borderId="20" xfId="1" applyNumberFormat="1" applyFont="1" applyFill="1" applyBorder="1" applyAlignment="1">
      <alignment horizontal="center" vertical="top"/>
    </xf>
    <xf numFmtId="4" fontId="4" fillId="0" borderId="21" xfId="1" applyNumberFormat="1" applyFont="1" applyFill="1" applyBorder="1" applyAlignment="1">
      <alignment horizontal="center" vertical="top"/>
    </xf>
    <xf numFmtId="4" fontId="4" fillId="0" borderId="22" xfId="1" applyNumberFormat="1" applyFont="1" applyFill="1" applyBorder="1" applyAlignment="1">
      <alignment horizontal="center" vertical="top"/>
    </xf>
    <xf numFmtId="4" fontId="4" fillId="0" borderId="20" xfId="2" applyNumberFormat="1" applyFont="1" applyFill="1" applyBorder="1" applyAlignment="1">
      <alignment horizontal="center" vertical="center"/>
    </xf>
    <xf numFmtId="4" fontId="4" fillId="0" borderId="21" xfId="2" applyNumberFormat="1" applyFont="1" applyFill="1" applyBorder="1" applyAlignment="1">
      <alignment horizontal="center" vertical="center"/>
    </xf>
    <xf numFmtId="4" fontId="4" fillId="0" borderId="22" xfId="2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left" vertical="top" wrapText="1" indent="2"/>
    </xf>
    <xf numFmtId="0" fontId="4" fillId="0" borderId="19" xfId="1" applyFont="1" applyBorder="1" applyAlignment="1">
      <alignment horizontal="left" vertical="top" wrapText="1" indent="2"/>
    </xf>
    <xf numFmtId="4" fontId="4" fillId="0" borderId="15" xfId="1" applyNumberFormat="1" applyFont="1" applyFill="1" applyBorder="1" applyAlignment="1">
      <alignment horizontal="center" vertical="top"/>
    </xf>
    <xf numFmtId="4" fontId="4" fillId="0" borderId="16" xfId="1" applyNumberFormat="1" applyFont="1" applyFill="1" applyBorder="1" applyAlignment="1">
      <alignment horizontal="center" vertical="top"/>
    </xf>
    <xf numFmtId="4" fontId="4" fillId="0" borderId="17" xfId="1" applyNumberFormat="1" applyFont="1" applyFill="1" applyBorder="1" applyAlignment="1">
      <alignment horizontal="center" vertical="top"/>
    </xf>
    <xf numFmtId="4" fontId="9" fillId="0" borderId="15" xfId="1" applyNumberFormat="1" applyFont="1" applyFill="1" applyBorder="1" applyAlignment="1">
      <alignment horizontal="center" vertical="top"/>
    </xf>
    <xf numFmtId="4" fontId="9" fillId="0" borderId="16" xfId="1" applyNumberFormat="1" applyFont="1" applyFill="1" applyBorder="1" applyAlignment="1">
      <alignment horizontal="center" vertical="top"/>
    </xf>
    <xf numFmtId="4" fontId="9" fillId="0" borderId="17" xfId="1" applyNumberFormat="1" applyFont="1" applyFill="1" applyBorder="1" applyAlignment="1">
      <alignment horizontal="center" vertical="top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43" fontId="2" fillId="2" borderId="12" xfId="0" applyNumberFormat="1" applyFont="1" applyFill="1" applyBorder="1" applyAlignment="1">
      <alignment horizontal="center" vertical="center" wrapText="1"/>
    </xf>
    <xf numFmtId="43" fontId="2" fillId="2" borderId="5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3" fontId="2" fillId="0" borderId="33" xfId="0" applyNumberFormat="1" applyFont="1" applyBorder="1" applyAlignment="1">
      <alignment horizontal="center" vertical="center" wrapText="1"/>
    </xf>
    <xf numFmtId="43" fontId="2" fillId="0" borderId="34" xfId="0" applyNumberFormat="1" applyFont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2" fillId="0" borderId="4" xfId="3" applyNumberFormat="1" applyFont="1" applyBorder="1" applyAlignment="1">
      <alignment horizontal="center" vertical="center" wrapText="1"/>
    </xf>
    <xf numFmtId="164" fontId="2" fillId="0" borderId="2" xfId="3" applyFont="1" applyBorder="1" applyAlignment="1">
      <alignment horizontal="center" vertical="center" wrapText="1"/>
    </xf>
    <xf numFmtId="164" fontId="2" fillId="0" borderId="4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wrapText="1"/>
    </xf>
    <xf numFmtId="2" fontId="12" fillId="0" borderId="28" xfId="0" applyNumberFormat="1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4" fontId="12" fillId="0" borderId="23" xfId="0" applyNumberFormat="1" applyFont="1" applyBorder="1" applyAlignment="1">
      <alignment horizontal="center" wrapText="1"/>
    </xf>
    <xf numFmtId="4" fontId="12" fillId="0" borderId="28" xfId="0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2"/>
  <sheetViews>
    <sheetView zoomScaleSheetLayoutView="100" workbookViewId="0">
      <selection activeCell="FL17" sqref="FL17"/>
    </sheetView>
  </sheetViews>
  <sheetFormatPr defaultColWidth="0.85546875" defaultRowHeight="15" x14ac:dyDescent="0.25"/>
  <cols>
    <col min="1" max="50" width="0.85546875" style="40"/>
    <col min="51" max="51" width="1" style="40" customWidth="1"/>
    <col min="52" max="16384" width="0.85546875" style="40"/>
  </cols>
  <sheetData>
    <row r="1" spans="1:108" s="38" customFormat="1" ht="17.2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88"/>
      <c r="AR1" s="88"/>
      <c r="AS1" s="37"/>
      <c r="AT1" s="37"/>
      <c r="AU1" s="37"/>
      <c r="AV1" s="37"/>
      <c r="AW1" s="37"/>
      <c r="AX1" s="37"/>
      <c r="AY1" s="37"/>
      <c r="AZ1" s="37"/>
      <c r="BM1" s="91" t="s">
        <v>191</v>
      </c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</row>
    <row r="2" spans="1:108" s="38" customFormat="1" ht="17.2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88"/>
      <c r="AR2" s="88"/>
      <c r="AS2" s="37"/>
      <c r="AT2" s="37"/>
      <c r="AU2" s="37"/>
      <c r="AV2" s="37"/>
      <c r="AW2" s="37"/>
      <c r="AX2" s="37"/>
      <c r="AY2" s="37"/>
      <c r="AZ2" s="37"/>
      <c r="BM2" s="91" t="s">
        <v>192</v>
      </c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</row>
    <row r="3" spans="1:108" s="38" customFormat="1" ht="18.75" customHeight="1" x14ac:dyDescent="0.25">
      <c r="A3" s="93" t="s">
        <v>197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</row>
    <row r="4" spans="1:108" s="38" customFormat="1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37"/>
      <c r="AT4" s="37"/>
      <c r="AU4" s="37"/>
      <c r="AV4" s="37"/>
      <c r="AW4" s="37"/>
      <c r="AX4" s="37"/>
      <c r="AY4" s="37"/>
      <c r="AZ4" s="37"/>
      <c r="BM4" s="91" t="s">
        <v>195</v>
      </c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</row>
    <row r="5" spans="1:108" s="38" customFormat="1" ht="15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M5" s="92" t="s">
        <v>198</v>
      </c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89"/>
    </row>
    <row r="6" spans="1:108" s="38" customFormat="1" ht="17.25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66"/>
      <c r="AR6" s="66"/>
      <c r="AS6" s="37"/>
      <c r="AT6" s="37"/>
      <c r="AU6" s="37"/>
      <c r="AV6" s="37"/>
      <c r="AW6" s="37"/>
      <c r="AX6" s="37"/>
      <c r="AY6" s="37"/>
      <c r="AZ6" s="37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</row>
    <row r="7" spans="1:108" s="38" customFormat="1" ht="12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37"/>
      <c r="AT7" s="37"/>
      <c r="AU7" s="37"/>
      <c r="AV7" s="37"/>
      <c r="AW7" s="37"/>
      <c r="AX7" s="37"/>
      <c r="AY7" s="37"/>
      <c r="AZ7" s="37"/>
      <c r="BM7" s="39"/>
    </row>
    <row r="8" spans="1:108" s="38" customFormat="1" ht="15.7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37"/>
      <c r="AT8" s="37"/>
      <c r="AU8" s="37"/>
      <c r="AV8" s="37"/>
      <c r="AW8" s="37"/>
      <c r="AX8" s="37"/>
      <c r="AY8" s="37"/>
      <c r="AZ8" s="37"/>
      <c r="BM8" s="39"/>
    </row>
    <row r="9" spans="1:108" s="38" customFormat="1" ht="11.25" customHeight="1" x14ac:dyDescent="0.2">
      <c r="BM9" s="39"/>
    </row>
    <row r="10" spans="1:108" s="38" customFormat="1" ht="11.25" customHeight="1" x14ac:dyDescent="0.2">
      <c r="BM10" s="39"/>
    </row>
    <row r="11" spans="1:108" s="38" customFormat="1" ht="11.25" customHeight="1" x14ac:dyDescent="0.2">
      <c r="BM11" s="39"/>
    </row>
    <row r="12" spans="1:108" ht="9.75" customHeight="1" x14ac:dyDescent="0.25">
      <c r="N12" s="38"/>
    </row>
    <row r="13" spans="1:108" ht="15.75" x14ac:dyDescent="0.25">
      <c r="A13" s="99" t="s">
        <v>28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</row>
    <row r="14" spans="1:108" s="43" customFormat="1" ht="16.5" x14ac:dyDescent="0.25">
      <c r="A14" s="100" t="s">
        <v>176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</row>
    <row r="15" spans="1:108" ht="4.5" customHeight="1" x14ac:dyDescent="0.25"/>
    <row r="16" spans="1:108" ht="17.25" customHeight="1" x14ac:dyDescent="0.25">
      <c r="CO16" s="101" t="s">
        <v>29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ht="15" customHeight="1" x14ac:dyDescent="0.25">
      <c r="CM17" s="44" t="s">
        <v>30</v>
      </c>
      <c r="CO17" s="96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5" customHeight="1" x14ac:dyDescent="0.25">
      <c r="A18" s="102" t="s">
        <v>196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45"/>
      <c r="CM18" s="44" t="s">
        <v>31</v>
      </c>
      <c r="CO18" s="96" t="s">
        <v>199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</row>
    <row r="19" spans="1:108" ht="15" customHeight="1" x14ac:dyDescent="0.25">
      <c r="BY19" s="45"/>
      <c r="BZ19" s="45"/>
      <c r="CM19" s="44"/>
      <c r="CO19" s="96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15" customHeight="1" x14ac:dyDescent="0.25">
      <c r="BY20" s="45"/>
      <c r="BZ20" s="45"/>
      <c r="CM20" s="44"/>
      <c r="CO20" s="96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ht="15" customHeight="1" x14ac:dyDescent="0.25">
      <c r="A21" s="103" t="s">
        <v>200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46"/>
      <c r="CM21" s="44" t="s">
        <v>32</v>
      </c>
      <c r="CO21" s="96" t="s">
        <v>172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25.5" customHeight="1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46"/>
      <c r="CM22" s="47"/>
      <c r="CO22" s="96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ht="11.25" customHeight="1" x14ac:dyDescent="0.25">
      <c r="A23" s="112" t="s">
        <v>33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46"/>
      <c r="CM23" s="47"/>
      <c r="CO23" s="96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ht="18.95" customHeight="1" x14ac:dyDescent="0.25"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Y24" s="45"/>
      <c r="BZ24" s="45"/>
      <c r="CM24" s="44"/>
      <c r="CO24" s="105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50" customFormat="1" ht="18.95" customHeight="1" x14ac:dyDescent="0.25">
      <c r="A25" s="49" t="s">
        <v>34</v>
      </c>
      <c r="X25" s="113" t="s">
        <v>183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CM25" s="52"/>
      <c r="CO25" s="108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s="50" customFormat="1" ht="16.5" customHeight="1" x14ac:dyDescent="0.25">
      <c r="A26" s="53" t="s">
        <v>35</v>
      </c>
      <c r="B26" s="49"/>
      <c r="CM26" s="54" t="s">
        <v>36</v>
      </c>
      <c r="CO26" s="108" t="s">
        <v>37</v>
      </c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s="50" customFormat="1" ht="3" customHeight="1" x14ac:dyDescent="0.25">
      <c r="A27" s="55"/>
      <c r="BX27" s="55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</row>
    <row r="28" spans="1:108" ht="15" customHeight="1" x14ac:dyDescent="0.25">
      <c r="A28" s="114" t="s">
        <v>173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57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ht="12" customHeight="1" x14ac:dyDescent="0.25">
      <c r="A29" s="104" t="s">
        <v>38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57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x14ac:dyDescent="0.25">
      <c r="A30" s="6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1"/>
      <c r="CP30" s="61"/>
      <c r="CQ30" s="61"/>
      <c r="CR30" s="61"/>
      <c r="CS30" s="61"/>
      <c r="CT30" s="61"/>
      <c r="CU30" s="61"/>
      <c r="CV30" s="61"/>
    </row>
    <row r="31" spans="1:108" ht="15" customHeight="1" x14ac:dyDescent="0.25">
      <c r="A31" s="111" t="s">
        <v>193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62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</row>
    <row r="32" spans="1:108" ht="13.5" customHeight="1" x14ac:dyDescent="0.25">
      <c r="A32" s="104" t="s">
        <v>39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62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</row>
    <row r="33" spans="1:10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</row>
    <row r="34" spans="1:108" ht="6" customHeight="1" x14ac:dyDescent="0.25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</row>
    <row r="35" spans="1:108" s="65" customFormat="1" ht="23.25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</row>
    <row r="36" spans="1:108" ht="14.25" customHeight="1" x14ac:dyDescent="0.25">
      <c r="A36" s="68" t="s">
        <v>41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</row>
    <row r="37" spans="1:108" ht="28.5" customHeight="1" x14ac:dyDescent="0.25">
      <c r="A37" s="115" t="s">
        <v>184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</row>
    <row r="38" spans="1:108" ht="18" customHeight="1" x14ac:dyDescent="0.25">
      <c r="A38" s="117" t="s">
        <v>42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</row>
    <row r="39" spans="1:108" ht="29.25" customHeight="1" x14ac:dyDescent="0.25">
      <c r="A39" s="115" t="s">
        <v>185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</row>
    <row r="40" spans="1:108" ht="31.5" customHeight="1" x14ac:dyDescent="0.25">
      <c r="A40" s="115" t="s">
        <v>186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</row>
    <row r="41" spans="1:108" ht="63.75" customHeight="1" x14ac:dyDescent="0.25">
      <c r="A41" s="115" t="s">
        <v>187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</row>
    <row r="42" spans="1:108" x14ac:dyDescent="0.25">
      <c r="A42" s="117" t="s">
        <v>43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</row>
    <row r="43" spans="1:108" ht="15" customHeight="1" x14ac:dyDescent="0.25">
      <c r="A43" s="115" t="s">
        <v>188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</row>
    <row r="44" spans="1:108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x14ac:dyDescent="0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</row>
    <row r="46" spans="1:108" x14ac:dyDescent="0.2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</row>
    <row r="47" spans="1:108" ht="3.75" customHeight="1" x14ac:dyDescent="0.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idden="1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</row>
    <row r="49" spans="1:108" hidden="1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8" hidden="1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</row>
    <row r="51" spans="1:108" hidden="1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</row>
    <row r="52" spans="1:108" ht="151.5" hidden="1" customHeight="1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</row>
  </sheetData>
  <mergeCells count="41">
    <mergeCell ref="A43:DD52"/>
    <mergeCell ref="A38:DD38"/>
    <mergeCell ref="A39:DD39"/>
    <mergeCell ref="A42:DD42"/>
    <mergeCell ref="A34:DD35"/>
    <mergeCell ref="A37:DD37"/>
    <mergeCell ref="A41:DD41"/>
    <mergeCell ref="A40:DD40"/>
    <mergeCell ref="A32:BY32"/>
    <mergeCell ref="CO22:DD22"/>
    <mergeCell ref="CO23:DD23"/>
    <mergeCell ref="CO24:DD24"/>
    <mergeCell ref="CO25:DD25"/>
    <mergeCell ref="CO26:DD26"/>
    <mergeCell ref="A29:BY29"/>
    <mergeCell ref="A31:BY31"/>
    <mergeCell ref="A23:BY23"/>
    <mergeCell ref="X25:BK25"/>
    <mergeCell ref="A28:BY28"/>
    <mergeCell ref="A6:AP6"/>
    <mergeCell ref="BM6:DC6"/>
    <mergeCell ref="CO21:DD21"/>
    <mergeCell ref="CO17:DD17"/>
    <mergeCell ref="CO18:DD18"/>
    <mergeCell ref="CO19:DD19"/>
    <mergeCell ref="CO20:DD20"/>
    <mergeCell ref="A8:W8"/>
    <mergeCell ref="A13:BY13"/>
    <mergeCell ref="A14:BW14"/>
    <mergeCell ref="CO16:DD16"/>
    <mergeCell ref="A18:BX18"/>
    <mergeCell ref="A21:BY22"/>
    <mergeCell ref="A4:AD4"/>
    <mergeCell ref="BM1:DC1"/>
    <mergeCell ref="BM4:DC4"/>
    <mergeCell ref="A5:AZ5"/>
    <mergeCell ref="BM5:DB5"/>
    <mergeCell ref="A3:DC3"/>
    <mergeCell ref="A1:AP1"/>
    <mergeCell ref="A2:AP2"/>
    <mergeCell ref="BM2:DC2"/>
  </mergeCells>
  <pageMargins left="0.78740157480314965" right="0.19685039370078741" top="0.47244094488188981" bottom="0.43307086614173229" header="0.23622047244094491" footer="0.23622047244094491"/>
  <pageSetup paperSize="9" orientation="portrait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76"/>
  <sheetViews>
    <sheetView view="pageBreakPreview" zoomScaleSheetLayoutView="100" workbookViewId="0">
      <selection activeCell="BU69" sqref="BU69:DD69"/>
    </sheetView>
  </sheetViews>
  <sheetFormatPr defaultColWidth="0.85546875" defaultRowHeight="15" x14ac:dyDescent="0.25"/>
  <cols>
    <col min="1" max="16384" width="0.85546875" style="8"/>
  </cols>
  <sheetData>
    <row r="1" spans="1:108" ht="3" customHeight="1" x14ac:dyDescent="0.25"/>
    <row r="2" spans="1:108" x14ac:dyDescent="0.25">
      <c r="A2" s="119" t="s">
        <v>189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spans="1:108" ht="18" customHeight="1" x14ac:dyDescent="0.25"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</row>
    <row r="4" spans="1:108" x14ac:dyDescent="0.25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1" t="s">
        <v>44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9" customFormat="1" ht="15" customHeight="1" x14ac:dyDescent="0.2">
      <c r="A5" s="10"/>
      <c r="B5" s="124" t="s">
        <v>45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6">
        <v>7254848.5999999996</v>
      </c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8"/>
    </row>
    <row r="6" spans="1:108" x14ac:dyDescent="0.25">
      <c r="A6" s="11"/>
      <c r="B6" s="134" t="s">
        <v>21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36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30" customHeight="1" x14ac:dyDescent="0.25">
      <c r="A7" s="12"/>
      <c r="B7" s="129" t="s">
        <v>46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30"/>
      <c r="BU7" s="139">
        <v>66667.199999999997</v>
      </c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</row>
    <row r="8" spans="1:108" x14ac:dyDescent="0.25">
      <c r="A8" s="11"/>
      <c r="B8" s="142" t="s">
        <v>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3"/>
      <c r="BU8" s="139">
        <v>0</v>
      </c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1"/>
    </row>
    <row r="9" spans="1:108" ht="45" customHeight="1" x14ac:dyDescent="0.25">
      <c r="A9" s="12"/>
      <c r="B9" s="129" t="s">
        <v>47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30"/>
      <c r="BU9" s="131">
        <v>66667.199999999997</v>
      </c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3"/>
    </row>
    <row r="10" spans="1:108" ht="45" customHeight="1" x14ac:dyDescent="0.25">
      <c r="A10" s="12"/>
      <c r="B10" s="129" t="s">
        <v>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30"/>
      <c r="BU10" s="131">
        <v>0</v>
      </c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3"/>
    </row>
    <row r="11" spans="1:108" ht="45" customHeight="1" x14ac:dyDescent="0.25">
      <c r="A11" s="12"/>
      <c r="B11" s="129" t="s">
        <v>49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31">
        <v>0</v>
      </c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3"/>
    </row>
    <row r="12" spans="1:108" ht="30" customHeight="1" x14ac:dyDescent="0.25">
      <c r="A12" s="12"/>
      <c r="B12" s="129" t="s">
        <v>50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  <c r="BU12" s="131">
        <v>0</v>
      </c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3"/>
    </row>
    <row r="13" spans="1:108" ht="30" customHeight="1" x14ac:dyDescent="0.25">
      <c r="A13" s="12"/>
      <c r="B13" s="129" t="s">
        <v>51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30"/>
      <c r="BU13" s="131">
        <v>5471967.6200000001</v>
      </c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3"/>
    </row>
    <row r="14" spans="1:108" x14ac:dyDescent="0.25">
      <c r="A14" s="13"/>
      <c r="B14" s="142" t="s">
        <v>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3"/>
      <c r="BU14" s="131">
        <v>0</v>
      </c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1:108" ht="30" customHeight="1" x14ac:dyDescent="0.25">
      <c r="A15" s="12"/>
      <c r="B15" s="129" t="s">
        <v>52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30"/>
      <c r="BU15" s="144">
        <v>1716213.78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</row>
    <row r="16" spans="1:108" x14ac:dyDescent="0.25">
      <c r="A16" s="12"/>
      <c r="B16" s="129" t="s">
        <v>53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30"/>
      <c r="BU16" s="144">
        <v>697647.1</v>
      </c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6"/>
    </row>
    <row r="17" spans="1:108" s="9" customFormat="1" ht="15" customHeight="1" x14ac:dyDescent="0.2">
      <c r="A17" s="10"/>
      <c r="B17" s="124" t="s">
        <v>54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47">
        <f>BU19+BU20+BU32+BU44</f>
        <v>0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x14ac:dyDescent="0.25">
      <c r="A18" s="11"/>
      <c r="B18" s="134" t="s">
        <v>21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5"/>
      <c r="BU18" s="144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</row>
    <row r="19" spans="1:108" ht="30" customHeight="1" x14ac:dyDescent="0.25">
      <c r="A19" s="14"/>
      <c r="B19" s="150" t="s">
        <v>55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1"/>
      <c r="BU19" s="136">
        <v>0</v>
      </c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ht="30" customHeight="1" x14ac:dyDescent="0.25">
      <c r="A20" s="12"/>
      <c r="B20" s="129" t="s">
        <v>56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30"/>
      <c r="BU20" s="136">
        <v>0</v>
      </c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ht="15" customHeight="1" x14ac:dyDescent="0.25">
      <c r="A21" s="15"/>
      <c r="B21" s="142" t="s">
        <v>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3"/>
      <c r="BU21" s="136">
        <v>0</v>
      </c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ht="15" customHeight="1" x14ac:dyDescent="0.25">
      <c r="A22" s="12"/>
      <c r="B22" s="129" t="s">
        <v>57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30"/>
      <c r="BU22" s="144">
        <v>0</v>
      </c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</row>
    <row r="23" spans="1:108" ht="15" customHeight="1" x14ac:dyDescent="0.25">
      <c r="A23" s="12"/>
      <c r="B23" s="129" t="s">
        <v>58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30"/>
      <c r="BU23" s="144">
        <v>0</v>
      </c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" customHeight="1" x14ac:dyDescent="0.25">
      <c r="A24" s="12"/>
      <c r="B24" s="129" t="s">
        <v>59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30"/>
      <c r="BU24" s="144">
        <v>0</v>
      </c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ht="15" customHeight="1" x14ac:dyDescent="0.25">
      <c r="A25" s="12"/>
      <c r="B25" s="129" t="s">
        <v>60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30"/>
      <c r="BU25" s="144">
        <v>0</v>
      </c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6"/>
    </row>
    <row r="26" spans="1:108" ht="15" customHeight="1" x14ac:dyDescent="0.25">
      <c r="A26" s="12"/>
      <c r="B26" s="129" t="s">
        <v>61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30"/>
      <c r="BU26" s="144">
        <v>0</v>
      </c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ht="15" customHeight="1" x14ac:dyDescent="0.25">
      <c r="A27" s="12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30"/>
      <c r="BU27" s="144">
        <v>0</v>
      </c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</row>
    <row r="28" spans="1:108" ht="30" customHeight="1" x14ac:dyDescent="0.25">
      <c r="A28" s="12"/>
      <c r="B28" s="129" t="s">
        <v>63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30"/>
      <c r="BU28" s="144">
        <v>0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ht="30" customHeight="1" x14ac:dyDescent="0.25">
      <c r="A29" s="12"/>
      <c r="B29" s="129" t="s">
        <v>64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30"/>
      <c r="BU29" s="144">
        <v>0</v>
      </c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ht="15" customHeight="1" x14ac:dyDescent="0.25">
      <c r="A30" s="12"/>
      <c r="B30" s="129" t="s">
        <v>65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30"/>
      <c r="BU30" s="144">
        <v>0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ht="15" customHeight="1" x14ac:dyDescent="0.25">
      <c r="A31" s="12"/>
      <c r="B31" s="129" t="s">
        <v>66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30"/>
      <c r="BU31" s="144">
        <v>0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ht="45" customHeight="1" x14ac:dyDescent="0.25">
      <c r="A32" s="12"/>
      <c r="B32" s="129" t="s">
        <v>67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30"/>
      <c r="BU32" s="144">
        <v>0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1:108" ht="13.5" customHeight="1" x14ac:dyDescent="0.25">
      <c r="A33" s="15"/>
      <c r="B33" s="142" t="s">
        <v>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3"/>
      <c r="BU33" s="144">
        <v>0</v>
      </c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6"/>
    </row>
    <row r="34" spans="1:108" ht="15" customHeight="1" x14ac:dyDescent="0.25">
      <c r="A34" s="12"/>
      <c r="B34" s="129" t="s">
        <v>68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30"/>
      <c r="BU34" s="144">
        <v>0</v>
      </c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</row>
    <row r="35" spans="1:108" ht="15" customHeight="1" x14ac:dyDescent="0.25">
      <c r="A35" s="12"/>
      <c r="B35" s="129" t="s">
        <v>69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30"/>
      <c r="BU35" s="144">
        <v>0</v>
      </c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6"/>
    </row>
    <row r="36" spans="1:108" ht="15" customHeight="1" x14ac:dyDescent="0.25">
      <c r="A36" s="12"/>
      <c r="B36" s="129" t="s">
        <v>70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30"/>
      <c r="BU36" s="144">
        <v>0</v>
      </c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08" ht="15" customHeight="1" x14ac:dyDescent="0.25">
      <c r="A37" s="12"/>
      <c r="B37" s="129" t="s">
        <v>71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30"/>
      <c r="BU37" s="144">
        <v>0</v>
      </c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</row>
    <row r="38" spans="1:108" ht="15" customHeight="1" x14ac:dyDescent="0.25">
      <c r="A38" s="12"/>
      <c r="B38" s="129" t="s">
        <v>72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30"/>
      <c r="BU38" s="144">
        <v>0</v>
      </c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6"/>
    </row>
    <row r="39" spans="1:108" ht="15" customHeight="1" x14ac:dyDescent="0.25">
      <c r="A39" s="12"/>
      <c r="B39" s="129" t="s">
        <v>73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30"/>
      <c r="BU39" s="144">
        <v>0</v>
      </c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ht="30" customHeight="1" x14ac:dyDescent="0.25">
      <c r="A40" s="12"/>
      <c r="B40" s="129" t="s">
        <v>74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30"/>
      <c r="BU40" s="144">
        <v>0</v>
      </c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6"/>
    </row>
    <row r="41" spans="1:108" ht="30" customHeight="1" x14ac:dyDescent="0.25">
      <c r="A41" s="12"/>
      <c r="B41" s="129" t="s">
        <v>75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30"/>
      <c r="BU41" s="144">
        <v>0</v>
      </c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6"/>
    </row>
    <row r="42" spans="1:108" ht="33" customHeight="1" x14ac:dyDescent="0.25">
      <c r="A42" s="12"/>
      <c r="B42" s="129" t="s">
        <v>76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30"/>
      <c r="BU42" s="144">
        <v>0</v>
      </c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6"/>
    </row>
    <row r="43" spans="1:108" ht="15" customHeight="1" x14ac:dyDescent="0.25">
      <c r="A43" s="12"/>
      <c r="B43" s="129" t="s">
        <v>77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30"/>
      <c r="BU43" s="144">
        <v>0</v>
      </c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6"/>
    </row>
    <row r="44" spans="1:108" s="9" customFormat="1" ht="15" customHeight="1" x14ac:dyDescent="0.2">
      <c r="A44" s="10"/>
      <c r="B44" s="124" t="s">
        <v>78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5"/>
      <c r="BU44" s="147">
        <f>BU47+BU62</f>
        <v>0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" customHeight="1" x14ac:dyDescent="0.25">
      <c r="A45" s="16"/>
      <c r="B45" s="134" t="s">
        <v>21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5"/>
      <c r="BU45" s="144">
        <v>0</v>
      </c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ht="15" customHeight="1" x14ac:dyDescent="0.25">
      <c r="A46" s="12"/>
      <c r="B46" s="129" t="s">
        <v>79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30"/>
      <c r="BU46" s="144">
        <v>0</v>
      </c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</row>
    <row r="47" spans="1:108" ht="30" customHeight="1" x14ac:dyDescent="0.25">
      <c r="A47" s="12"/>
      <c r="B47" s="129" t="s">
        <v>182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30"/>
      <c r="BU47" s="147">
        <f>SUM(BU48:DD61)</f>
        <v>0</v>
      </c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ht="15" customHeight="1" x14ac:dyDescent="0.25">
      <c r="A48" s="15"/>
      <c r="B48" s="142" t="s">
        <v>6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3"/>
      <c r="BU48" s="136">
        <v>0</v>
      </c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</row>
    <row r="49" spans="1:108" ht="15" customHeight="1" x14ac:dyDescent="0.25">
      <c r="A49" s="12"/>
      <c r="B49" s="129" t="s">
        <v>80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30"/>
      <c r="BU49" s="144">
        <v>0</v>
      </c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ht="15" customHeight="1" x14ac:dyDescent="0.25">
      <c r="A50" s="12"/>
      <c r="B50" s="129" t="s">
        <v>81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30"/>
      <c r="BU50" s="144">
        <v>0</v>
      </c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</row>
    <row r="51" spans="1:108" ht="15" customHeight="1" x14ac:dyDescent="0.25">
      <c r="A51" s="12"/>
      <c r="B51" s="129" t="s">
        <v>82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30"/>
      <c r="BU51" s="144">
        <v>0</v>
      </c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ht="15" customHeight="1" x14ac:dyDescent="0.25">
      <c r="A52" s="12"/>
      <c r="B52" s="129" t="s">
        <v>83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30"/>
      <c r="BU52" s="144">
        <v>0</v>
      </c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6"/>
    </row>
    <row r="53" spans="1:108" ht="15" customHeight="1" x14ac:dyDescent="0.25">
      <c r="A53" s="12"/>
      <c r="B53" s="129" t="s">
        <v>84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30"/>
      <c r="BU53" s="144">
        <v>0</v>
      </c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6"/>
    </row>
    <row r="54" spans="1:108" ht="15" customHeight="1" x14ac:dyDescent="0.25">
      <c r="A54" s="12"/>
      <c r="B54" s="129" t="s">
        <v>85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30"/>
      <c r="BU54" s="144">
        <v>0</v>
      </c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6"/>
    </row>
    <row r="55" spans="1:108" ht="15" customHeight="1" x14ac:dyDescent="0.25">
      <c r="A55" s="12"/>
      <c r="B55" s="129" t="s">
        <v>86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30"/>
      <c r="BU55" s="144">
        <v>0</v>
      </c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6"/>
    </row>
    <row r="56" spans="1:108" ht="15" customHeight="1" x14ac:dyDescent="0.25">
      <c r="A56" s="12"/>
      <c r="B56" s="129" t="s">
        <v>87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30"/>
      <c r="BU56" s="144">
        <v>0</v>
      </c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ht="15" customHeight="1" x14ac:dyDescent="0.25">
      <c r="A57" s="12"/>
      <c r="B57" s="129" t="s">
        <v>88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30"/>
      <c r="BU57" s="144">
        <v>0</v>
      </c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6"/>
    </row>
    <row r="58" spans="1:108" ht="15" customHeight="1" x14ac:dyDescent="0.25">
      <c r="A58" s="12"/>
      <c r="B58" s="129" t="s">
        <v>89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30"/>
      <c r="BU58" s="144">
        <v>0</v>
      </c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6"/>
    </row>
    <row r="59" spans="1:108" ht="15" customHeight="1" x14ac:dyDescent="0.25">
      <c r="A59" s="12"/>
      <c r="B59" s="129" t="s">
        <v>90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30"/>
      <c r="BU59" s="144">
        <v>0</v>
      </c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</row>
    <row r="60" spans="1:108" ht="15" customHeight="1" x14ac:dyDescent="0.25">
      <c r="A60" s="12"/>
      <c r="B60" s="129" t="s">
        <v>91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30"/>
      <c r="BU60" s="144">
        <v>0</v>
      </c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6"/>
    </row>
    <row r="61" spans="1:108" ht="15" customHeight="1" x14ac:dyDescent="0.25">
      <c r="A61" s="12"/>
      <c r="B61" s="129" t="s">
        <v>92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30"/>
      <c r="BU61" s="144">
        <v>0</v>
      </c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6"/>
    </row>
    <row r="62" spans="1:108" ht="45" customHeight="1" x14ac:dyDescent="0.25">
      <c r="A62" s="12"/>
      <c r="B62" s="129" t="s">
        <v>93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30"/>
      <c r="BU62" s="147">
        <f>SUM(BU63:DD76)</f>
        <v>0</v>
      </c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" customHeight="1" x14ac:dyDescent="0.25">
      <c r="A63" s="17"/>
      <c r="B63" s="142" t="s">
        <v>6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3"/>
      <c r="BU63" s="144">
        <v>0</v>
      </c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</row>
    <row r="64" spans="1:108" ht="15" customHeight="1" x14ac:dyDescent="0.25">
      <c r="A64" s="12"/>
      <c r="B64" s="129" t="s">
        <v>94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30"/>
      <c r="BU64" s="144">
        <v>0</v>
      </c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</row>
    <row r="65" spans="1:108" ht="15" customHeight="1" x14ac:dyDescent="0.25">
      <c r="A65" s="12"/>
      <c r="B65" s="129" t="s">
        <v>95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30"/>
      <c r="BU65" s="144">
        <v>0</v>
      </c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</row>
    <row r="66" spans="1:108" ht="15" customHeight="1" x14ac:dyDescent="0.25">
      <c r="A66" s="12"/>
      <c r="B66" s="129" t="s">
        <v>96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30"/>
      <c r="BU66" s="144">
        <v>0</v>
      </c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</row>
    <row r="67" spans="1:108" ht="15" customHeight="1" x14ac:dyDescent="0.25">
      <c r="A67" s="12"/>
      <c r="B67" s="129" t="s">
        <v>97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30"/>
      <c r="BU67" s="144">
        <v>0</v>
      </c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</row>
    <row r="68" spans="1:108" ht="15" customHeight="1" x14ac:dyDescent="0.25">
      <c r="A68" s="12"/>
      <c r="B68" s="129" t="s">
        <v>98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30"/>
      <c r="BU68" s="144">
        <v>0</v>
      </c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</row>
    <row r="69" spans="1:108" ht="15" customHeight="1" x14ac:dyDescent="0.25">
      <c r="A69" s="12"/>
      <c r="B69" s="129" t="s">
        <v>99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44">
        <v>0</v>
      </c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6"/>
    </row>
    <row r="70" spans="1:108" ht="15" customHeight="1" x14ac:dyDescent="0.25">
      <c r="A70" s="12"/>
      <c r="B70" s="129" t="s">
        <v>100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30"/>
      <c r="BU70" s="144">
        <v>0</v>
      </c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6"/>
    </row>
    <row r="71" spans="1:108" ht="15" customHeight="1" x14ac:dyDescent="0.25">
      <c r="A71" s="12"/>
      <c r="B71" s="129" t="s">
        <v>101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30"/>
      <c r="BU71" s="144">
        <v>0</v>
      </c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</row>
    <row r="72" spans="1:108" ht="15" customHeight="1" x14ac:dyDescent="0.25">
      <c r="A72" s="12"/>
      <c r="B72" s="129" t="s">
        <v>102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44">
        <v>0</v>
      </c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</row>
    <row r="73" spans="1:108" ht="15" customHeight="1" x14ac:dyDescent="0.25">
      <c r="A73" s="12"/>
      <c r="B73" s="129" t="s">
        <v>103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30"/>
      <c r="BU73" s="144">
        <v>0</v>
      </c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</row>
    <row r="74" spans="1:108" ht="15" customHeight="1" x14ac:dyDescent="0.25">
      <c r="A74" s="12"/>
      <c r="B74" s="129" t="s">
        <v>104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30"/>
      <c r="BU74" s="144">
        <v>0</v>
      </c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</row>
    <row r="75" spans="1:108" ht="15" customHeight="1" x14ac:dyDescent="0.25">
      <c r="A75" s="12"/>
      <c r="B75" s="129" t="s">
        <v>105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44">
        <v>0</v>
      </c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6"/>
    </row>
    <row r="76" spans="1:108" ht="15" customHeight="1" x14ac:dyDescent="0.25">
      <c r="A76" s="12"/>
      <c r="B76" s="129" t="s">
        <v>106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30"/>
      <c r="BU76" s="144">
        <v>0</v>
      </c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6"/>
    </row>
  </sheetData>
  <mergeCells count="148">
    <mergeCell ref="B75:BT75"/>
    <mergeCell ref="BU75:DD75"/>
    <mergeCell ref="B76:BT76"/>
    <mergeCell ref="BU76:DD76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B63:BT63"/>
    <mergeCell ref="BU63:DD63"/>
    <mergeCell ref="B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B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8:BT48"/>
    <mergeCell ref="BU48:DD48"/>
    <mergeCell ref="B49:BT49"/>
    <mergeCell ref="BU49:DD49"/>
    <mergeCell ref="B50:BT50"/>
    <mergeCell ref="BU50:DD50"/>
    <mergeCell ref="B45:BT45"/>
    <mergeCell ref="BU45:DD45"/>
    <mergeCell ref="B46:BT46"/>
    <mergeCell ref="BU46:DD46"/>
    <mergeCell ref="B47:BT47"/>
    <mergeCell ref="BU47:DD47"/>
    <mergeCell ref="B42:BT42"/>
    <mergeCell ref="BU42:DD42"/>
    <mergeCell ref="B43:BT43"/>
    <mergeCell ref="BU43:DD43"/>
    <mergeCell ref="B44:BT44"/>
    <mergeCell ref="BU44:DD44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37:BT37"/>
    <mergeCell ref="BU37:DD37"/>
    <mergeCell ref="B38:BT38"/>
    <mergeCell ref="BU38:DD38"/>
    <mergeCell ref="B33:BT33"/>
    <mergeCell ref="BU33:DD33"/>
    <mergeCell ref="B34:BT34"/>
    <mergeCell ref="BU34:DD34"/>
    <mergeCell ref="B35:BT35"/>
    <mergeCell ref="BU35:DD35"/>
    <mergeCell ref="B30:BT30"/>
    <mergeCell ref="BU30:DD30"/>
    <mergeCell ref="B31:BT31"/>
    <mergeCell ref="BU31:DD31"/>
    <mergeCell ref="B32:BT32"/>
    <mergeCell ref="BU32:DD32"/>
    <mergeCell ref="B27:BT27"/>
    <mergeCell ref="BU27:DD27"/>
    <mergeCell ref="B28:BT28"/>
    <mergeCell ref="BU28:DD28"/>
    <mergeCell ref="B29:BT29"/>
    <mergeCell ref="BU29:DD29"/>
    <mergeCell ref="B24:BT24"/>
    <mergeCell ref="BU24:DD24"/>
    <mergeCell ref="B25:BT25"/>
    <mergeCell ref="BU25:DD25"/>
    <mergeCell ref="B26:BT26"/>
    <mergeCell ref="BU26:DD26"/>
    <mergeCell ref="B21:BT21"/>
    <mergeCell ref="BU21:DD21"/>
    <mergeCell ref="B22:BT22"/>
    <mergeCell ref="BU22:DD22"/>
    <mergeCell ref="B23:BT23"/>
    <mergeCell ref="BU23:DD23"/>
    <mergeCell ref="B18:BT18"/>
    <mergeCell ref="BU18:DD18"/>
    <mergeCell ref="B19:BT19"/>
    <mergeCell ref="BU19:DD19"/>
    <mergeCell ref="B20:BT20"/>
    <mergeCell ref="BU20:DD20"/>
    <mergeCell ref="B16:BT16"/>
    <mergeCell ref="BU16:DD16"/>
    <mergeCell ref="B17:BT17"/>
    <mergeCell ref="BU17:DD17"/>
    <mergeCell ref="B12:BT12"/>
    <mergeCell ref="BU12:DD12"/>
    <mergeCell ref="B13:BT13"/>
    <mergeCell ref="BU13:DD13"/>
    <mergeCell ref="B14:BT14"/>
    <mergeCell ref="BU14:DD14"/>
    <mergeCell ref="B11:BT11"/>
    <mergeCell ref="BU11:DD11"/>
    <mergeCell ref="B6:BT6"/>
    <mergeCell ref="BU6:DD6"/>
    <mergeCell ref="B7:BT7"/>
    <mergeCell ref="BU7:DD7"/>
    <mergeCell ref="B8:BT8"/>
    <mergeCell ref="BU8:DD8"/>
    <mergeCell ref="B15:BT15"/>
    <mergeCell ref="BU15:DD15"/>
    <mergeCell ref="A2:DD2"/>
    <mergeCell ref="BU3:DD3"/>
    <mergeCell ref="A4:BT4"/>
    <mergeCell ref="BU4:DD4"/>
    <mergeCell ref="B5:BT5"/>
    <mergeCell ref="BU5:DD5"/>
    <mergeCell ref="B9:BT9"/>
    <mergeCell ref="BU9:DD9"/>
    <mergeCell ref="B10:BT10"/>
    <mergeCell ref="BU10:DD10"/>
  </mergeCells>
  <pageMargins left="0.78740157480314965" right="0.19685039370078741" top="0.98425196850393704" bottom="0.98425196850393704" header="0.51181102362204722" footer="0.51181102362204722"/>
  <pageSetup paperSize="9" scale="9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ySplit="7" topLeftCell="A29" activePane="bottomLeft" state="frozen"/>
      <selection pane="bottomLeft" activeCell="D8" sqref="D8"/>
    </sheetView>
  </sheetViews>
  <sheetFormatPr defaultRowHeight="15" x14ac:dyDescent="0.25"/>
  <cols>
    <col min="1" max="1" width="26.140625" customWidth="1"/>
    <col min="3" max="3" width="21.5703125" customWidth="1"/>
    <col min="4" max="4" width="13.5703125" bestFit="1" customWidth="1"/>
    <col min="5" max="5" width="12.7109375" customWidth="1"/>
    <col min="6" max="6" width="15.140625" customWidth="1"/>
    <col min="8" max="8" width="13.85546875" customWidth="1"/>
    <col min="9" max="9" width="7" customWidth="1"/>
    <col min="10" max="10" width="6" customWidth="1"/>
    <col min="12" max="12" width="14.7109375" bestFit="1" customWidth="1"/>
  </cols>
  <sheetData>
    <row r="1" spans="1:12" ht="51.75" customHeight="1" thickBot="1" x14ac:dyDescent="0.3">
      <c r="A1" s="175" t="s">
        <v>201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15" customHeight="1" thickBot="1" x14ac:dyDescent="0.3">
      <c r="A2" s="166" t="s">
        <v>0</v>
      </c>
      <c r="B2" s="166" t="s">
        <v>1</v>
      </c>
      <c r="C2" s="166" t="s">
        <v>2</v>
      </c>
      <c r="D2" s="177" t="s">
        <v>3</v>
      </c>
      <c r="E2" s="178"/>
      <c r="F2" s="178"/>
      <c r="G2" s="178"/>
      <c r="H2" s="178"/>
      <c r="I2" s="178"/>
      <c r="J2" s="179"/>
    </row>
    <row r="3" spans="1:12" ht="15.75" customHeight="1" thickBot="1" x14ac:dyDescent="0.3">
      <c r="A3" s="167"/>
      <c r="B3" s="167"/>
      <c r="C3" s="167"/>
      <c r="D3" s="172" t="s">
        <v>4</v>
      </c>
      <c r="E3" s="173"/>
      <c r="F3" s="173"/>
      <c r="G3" s="173"/>
      <c r="H3" s="173"/>
      <c r="I3" s="173"/>
      <c r="J3" s="174"/>
    </row>
    <row r="4" spans="1:12" ht="16.5" customHeight="1" thickBot="1" x14ac:dyDescent="0.3">
      <c r="A4" s="167"/>
      <c r="B4" s="167"/>
      <c r="C4" s="167"/>
      <c r="D4" s="167" t="s">
        <v>5</v>
      </c>
      <c r="E4" s="172" t="s">
        <v>6</v>
      </c>
      <c r="F4" s="173"/>
      <c r="G4" s="173"/>
      <c r="H4" s="173"/>
      <c r="I4" s="173"/>
      <c r="J4" s="174"/>
    </row>
    <row r="5" spans="1:12" ht="74.25" customHeight="1" thickBot="1" x14ac:dyDescent="0.3">
      <c r="A5" s="167"/>
      <c r="B5" s="167"/>
      <c r="C5" s="167"/>
      <c r="D5" s="167"/>
      <c r="E5" s="166" t="s">
        <v>7</v>
      </c>
      <c r="F5" s="166" t="s">
        <v>8</v>
      </c>
      <c r="G5" s="166" t="s">
        <v>9</v>
      </c>
      <c r="H5" s="172" t="s">
        <v>10</v>
      </c>
      <c r="I5" s="173"/>
      <c r="J5" s="174"/>
    </row>
    <row r="6" spans="1:12" ht="15.75" thickBot="1" x14ac:dyDescent="0.3">
      <c r="A6" s="168"/>
      <c r="B6" s="168"/>
      <c r="C6" s="168"/>
      <c r="D6" s="168"/>
      <c r="E6" s="168"/>
      <c r="F6" s="168"/>
      <c r="G6" s="168"/>
      <c r="H6" s="1" t="s">
        <v>11</v>
      </c>
      <c r="I6" s="172" t="s">
        <v>12</v>
      </c>
      <c r="J6" s="174"/>
    </row>
    <row r="7" spans="1:12" ht="15.75" thickBot="1" x14ac:dyDescent="0.3">
      <c r="A7" s="2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72">
        <v>9</v>
      </c>
      <c r="J7" s="174"/>
    </row>
    <row r="8" spans="1:12" ht="15.75" thickBot="1" x14ac:dyDescent="0.3">
      <c r="A8" s="30" t="s">
        <v>13</v>
      </c>
      <c r="B8" s="35" t="s">
        <v>127</v>
      </c>
      <c r="C8" s="34" t="s">
        <v>14</v>
      </c>
      <c r="D8" s="31">
        <f>E8+F8+H8</f>
        <v>86979345</v>
      </c>
      <c r="E8" s="31">
        <f>E10</f>
        <v>41199000</v>
      </c>
      <c r="F8" s="31">
        <f>F10</f>
        <v>37209400</v>
      </c>
      <c r="G8" s="83">
        <v>0</v>
      </c>
      <c r="H8" s="31">
        <f>H10</f>
        <v>8570945</v>
      </c>
      <c r="I8" s="156"/>
      <c r="J8" s="157"/>
    </row>
    <row r="9" spans="1:12" ht="23.25" thickBot="1" x14ac:dyDescent="0.3">
      <c r="A9" s="2" t="s">
        <v>15</v>
      </c>
      <c r="B9" s="6">
        <v>10</v>
      </c>
      <c r="C9" s="18" t="s">
        <v>128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152">
        <v>0</v>
      </c>
      <c r="J9" s="153"/>
    </row>
    <row r="10" spans="1:12" ht="15.75" thickBot="1" x14ac:dyDescent="0.3">
      <c r="A10" s="30" t="s">
        <v>16</v>
      </c>
      <c r="B10" s="34">
        <v>20</v>
      </c>
      <c r="C10" s="35" t="s">
        <v>129</v>
      </c>
      <c r="D10" s="31">
        <f>E10+H10+F10</f>
        <v>86979345</v>
      </c>
      <c r="E10" s="32">
        <f>E13</f>
        <v>41199000</v>
      </c>
      <c r="F10" s="32">
        <f>F13</f>
        <v>37209400</v>
      </c>
      <c r="G10" s="83">
        <v>0</v>
      </c>
      <c r="H10" s="32">
        <f>H13-H42</f>
        <v>8570945</v>
      </c>
      <c r="I10" s="156">
        <v>0</v>
      </c>
      <c r="J10" s="157"/>
    </row>
    <row r="11" spans="1:12" ht="23.25" thickBot="1" x14ac:dyDescent="0.3">
      <c r="A11" s="2" t="s">
        <v>17</v>
      </c>
      <c r="B11" s="1">
        <v>30</v>
      </c>
      <c r="C11" s="18" t="s">
        <v>130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152">
        <v>0</v>
      </c>
      <c r="J11" s="153"/>
      <c r="L11" s="71"/>
    </row>
    <row r="12" spans="1:12" ht="57" thickBot="1" x14ac:dyDescent="0.3">
      <c r="A12" s="2" t="s">
        <v>18</v>
      </c>
      <c r="B12" s="1">
        <v>40</v>
      </c>
      <c r="C12" s="18" t="s">
        <v>129</v>
      </c>
      <c r="D12" s="78">
        <f>H12</f>
        <v>0</v>
      </c>
      <c r="E12" s="78">
        <v>0</v>
      </c>
      <c r="F12" s="78">
        <v>0</v>
      </c>
      <c r="G12" s="78">
        <v>0</v>
      </c>
      <c r="H12" s="78">
        <v>0</v>
      </c>
      <c r="I12" s="152">
        <v>0</v>
      </c>
      <c r="J12" s="153"/>
    </row>
    <row r="13" spans="1:12" ht="21" customHeight="1" thickBot="1" x14ac:dyDescent="0.3">
      <c r="A13" s="69" t="s">
        <v>19</v>
      </c>
      <c r="B13" s="35" t="s">
        <v>127</v>
      </c>
      <c r="C13" s="34" t="s">
        <v>14</v>
      </c>
      <c r="D13" s="31">
        <f>D14</f>
        <v>86569345</v>
      </c>
      <c r="E13" s="31">
        <f>E14</f>
        <v>41199000</v>
      </c>
      <c r="F13" s="31">
        <f>F16+F31+F33</f>
        <v>37209400</v>
      </c>
      <c r="G13" s="31">
        <f t="shared" ref="G13" si="0">G16+G31+G33</f>
        <v>0</v>
      </c>
      <c r="H13" s="31">
        <f>H16+H31+H33+H26+H28+H30</f>
        <v>8570945</v>
      </c>
      <c r="I13" s="156"/>
      <c r="J13" s="157"/>
      <c r="L13" s="75"/>
    </row>
    <row r="14" spans="1:12" ht="32.25" thickBot="1" x14ac:dyDescent="0.3">
      <c r="A14" s="30" t="s">
        <v>131</v>
      </c>
      <c r="B14" s="1"/>
      <c r="C14" s="1" t="s">
        <v>125</v>
      </c>
      <c r="D14" s="31">
        <f>D16+D25+D33+D26</f>
        <v>86569345</v>
      </c>
      <c r="E14" s="31">
        <f>E16+E25+E33</f>
        <v>41199000</v>
      </c>
      <c r="F14" s="81">
        <v>0</v>
      </c>
      <c r="G14" s="78">
        <v>0</v>
      </c>
      <c r="H14" s="80">
        <v>0</v>
      </c>
      <c r="I14" s="152">
        <v>0</v>
      </c>
      <c r="J14" s="153"/>
      <c r="L14" s="71"/>
    </row>
    <row r="15" spans="1:12" ht="23.25" thickBot="1" x14ac:dyDescent="0.3">
      <c r="A15" s="2" t="s">
        <v>20</v>
      </c>
      <c r="B15" s="5"/>
      <c r="C15" s="5" t="s">
        <v>125</v>
      </c>
      <c r="D15" s="80">
        <v>0</v>
      </c>
      <c r="E15" s="80">
        <v>0</v>
      </c>
      <c r="F15" s="81">
        <v>0</v>
      </c>
      <c r="G15" s="80">
        <v>0</v>
      </c>
      <c r="H15" s="80">
        <v>0</v>
      </c>
      <c r="I15" s="154">
        <v>0</v>
      </c>
      <c r="J15" s="155"/>
      <c r="L15" s="71"/>
    </row>
    <row r="16" spans="1:12" x14ac:dyDescent="0.25">
      <c r="A16" s="7" t="s">
        <v>21</v>
      </c>
      <c r="B16" s="166">
        <v>11</v>
      </c>
      <c r="C16" s="169" t="s">
        <v>132</v>
      </c>
      <c r="D16" s="171">
        <f>E16+F16+H16</f>
        <v>82072145</v>
      </c>
      <c r="E16" s="164">
        <f>E18+E20+E22</f>
        <v>40903000</v>
      </c>
      <c r="F16" s="164">
        <f>F18+F20+F22</f>
        <v>35405200</v>
      </c>
      <c r="G16" s="162">
        <v>0</v>
      </c>
      <c r="H16" s="164">
        <f>H18+H20+H22</f>
        <v>5763945</v>
      </c>
      <c r="I16" s="158">
        <v>0</v>
      </c>
      <c r="J16" s="159"/>
      <c r="L16" s="71"/>
    </row>
    <row r="17" spans="1:12" ht="34.5" thickBot="1" x14ac:dyDescent="0.3">
      <c r="A17" s="2" t="s">
        <v>22</v>
      </c>
      <c r="B17" s="168"/>
      <c r="C17" s="170"/>
      <c r="D17" s="168"/>
      <c r="E17" s="165"/>
      <c r="F17" s="165"/>
      <c r="G17" s="163"/>
      <c r="H17" s="165"/>
      <c r="I17" s="154"/>
      <c r="J17" s="155"/>
      <c r="L17" s="71"/>
    </row>
    <row r="18" spans="1:12" ht="15.75" thickBot="1" x14ac:dyDescent="0.3">
      <c r="A18" s="5" t="s">
        <v>133</v>
      </c>
      <c r="B18" s="6"/>
      <c r="C18" s="18" t="s">
        <v>134</v>
      </c>
      <c r="D18" s="26">
        <f>E18+H18+F18</f>
        <v>61884904</v>
      </c>
      <c r="E18" s="22">
        <f>E19</f>
        <v>31057330</v>
      </c>
      <c r="F18" s="22">
        <f>F19</f>
        <v>26198692</v>
      </c>
      <c r="G18" s="84">
        <v>0</v>
      </c>
      <c r="H18" s="22">
        <f>H19</f>
        <v>4628882</v>
      </c>
      <c r="I18" s="158">
        <v>0</v>
      </c>
      <c r="J18" s="159"/>
    </row>
    <row r="19" spans="1:12" ht="15.75" thickBot="1" x14ac:dyDescent="0.3">
      <c r="A19" s="5" t="s">
        <v>136</v>
      </c>
      <c r="B19" s="6"/>
      <c r="C19" s="18" t="s">
        <v>135</v>
      </c>
      <c r="D19" s="78">
        <f>E19+F19+H19</f>
        <v>61884904</v>
      </c>
      <c r="E19" s="22">
        <v>31057330</v>
      </c>
      <c r="F19" s="87">
        <v>26198692</v>
      </c>
      <c r="G19" s="85">
        <v>0</v>
      </c>
      <c r="H19" s="22">
        <v>4628882</v>
      </c>
      <c r="I19" s="158">
        <v>0</v>
      </c>
      <c r="J19" s="159"/>
    </row>
    <row r="20" spans="1:12" ht="34.5" thickBot="1" x14ac:dyDescent="0.3">
      <c r="A20" s="5" t="s">
        <v>137</v>
      </c>
      <c r="B20" s="6"/>
      <c r="C20" s="18" t="s">
        <v>138</v>
      </c>
      <c r="D20" s="78">
        <f t="shared" ref="D20:D43" si="1">E20+F20+H20</f>
        <v>1498000</v>
      </c>
      <c r="E20" s="22">
        <v>0</v>
      </c>
      <c r="F20" s="22">
        <f>F21</f>
        <v>1463000</v>
      </c>
      <c r="G20" s="84">
        <v>0</v>
      </c>
      <c r="H20" s="22">
        <f>H21</f>
        <v>35000</v>
      </c>
      <c r="I20" s="158">
        <v>0</v>
      </c>
      <c r="J20" s="159"/>
      <c r="L20" s="71"/>
    </row>
    <row r="21" spans="1:12" ht="15.75" thickBot="1" x14ac:dyDescent="0.3">
      <c r="A21" s="5" t="s">
        <v>139</v>
      </c>
      <c r="B21" s="6"/>
      <c r="C21" s="18" t="s">
        <v>140</v>
      </c>
      <c r="D21" s="78">
        <f t="shared" si="1"/>
        <v>1498000</v>
      </c>
      <c r="E21" s="22">
        <v>0</v>
      </c>
      <c r="F21" s="22">
        <v>1463000</v>
      </c>
      <c r="G21" s="85">
        <v>0</v>
      </c>
      <c r="H21" s="22">
        <v>35000</v>
      </c>
      <c r="I21" s="158">
        <v>0</v>
      </c>
      <c r="J21" s="159"/>
    </row>
    <row r="22" spans="1:12" ht="57" thickBot="1" x14ac:dyDescent="0.3">
      <c r="A22" s="5" t="s">
        <v>141</v>
      </c>
      <c r="B22" s="6"/>
      <c r="C22" s="18" t="s">
        <v>142</v>
      </c>
      <c r="D22" s="78">
        <f t="shared" si="1"/>
        <v>18689241</v>
      </c>
      <c r="E22" s="22">
        <f>E23</f>
        <v>9845670</v>
      </c>
      <c r="F22" s="22">
        <f>F23</f>
        <v>7743508</v>
      </c>
      <c r="G22" s="84">
        <v>0</v>
      </c>
      <c r="H22" s="22">
        <f>H23</f>
        <v>1100063</v>
      </c>
      <c r="I22" s="158">
        <v>0</v>
      </c>
      <c r="J22" s="159"/>
      <c r="L22" s="70"/>
    </row>
    <row r="23" spans="1:12" ht="23.25" thickBot="1" x14ac:dyDescent="0.3">
      <c r="A23" s="5" t="s">
        <v>143</v>
      </c>
      <c r="B23" s="6"/>
      <c r="C23" s="18" t="s">
        <v>144</v>
      </c>
      <c r="D23" s="78">
        <f t="shared" si="1"/>
        <v>18689241</v>
      </c>
      <c r="E23" s="22">
        <v>9845670</v>
      </c>
      <c r="F23" s="22">
        <v>7743508</v>
      </c>
      <c r="G23" s="85">
        <v>0</v>
      </c>
      <c r="H23" s="22">
        <v>1100063</v>
      </c>
      <c r="I23" s="158">
        <v>0</v>
      </c>
      <c r="J23" s="159"/>
    </row>
    <row r="24" spans="1:12" ht="34.5" thickBot="1" x14ac:dyDescent="0.3">
      <c r="A24" s="2" t="s">
        <v>23</v>
      </c>
      <c r="B24" s="1">
        <v>20</v>
      </c>
      <c r="C24" s="18" t="s">
        <v>145</v>
      </c>
      <c r="D24" s="78">
        <f t="shared" si="1"/>
        <v>0</v>
      </c>
      <c r="E24" s="23">
        <v>0</v>
      </c>
      <c r="F24" s="78">
        <v>0</v>
      </c>
      <c r="G24" s="78">
        <v>0</v>
      </c>
      <c r="H24" s="78">
        <v>0</v>
      </c>
      <c r="I24" s="152">
        <v>0</v>
      </c>
      <c r="J24" s="153"/>
    </row>
    <row r="25" spans="1:12" ht="34.5" thickBot="1" x14ac:dyDescent="0.3">
      <c r="A25" s="2" t="s">
        <v>146</v>
      </c>
      <c r="B25" s="1">
        <v>30</v>
      </c>
      <c r="C25" s="18" t="s">
        <v>147</v>
      </c>
      <c r="D25" s="78">
        <v>0</v>
      </c>
      <c r="E25" s="22">
        <v>0</v>
      </c>
      <c r="F25" s="78">
        <v>0</v>
      </c>
      <c r="G25" s="78">
        <v>0</v>
      </c>
      <c r="H25" s="78">
        <v>0</v>
      </c>
      <c r="I25" s="152">
        <v>0</v>
      </c>
      <c r="J25" s="153"/>
    </row>
    <row r="26" spans="1:12" ht="23.25" thickBot="1" x14ac:dyDescent="0.3">
      <c r="A26" s="20" t="s">
        <v>150</v>
      </c>
      <c r="B26" s="21"/>
      <c r="C26" s="18" t="s">
        <v>151</v>
      </c>
      <c r="D26" s="78">
        <f>E26+F26+G26+H26+I26</f>
        <v>50000</v>
      </c>
      <c r="E26" s="86">
        <v>0</v>
      </c>
      <c r="F26" s="78">
        <v>0</v>
      </c>
      <c r="G26" s="78">
        <v>0</v>
      </c>
      <c r="H26" s="78">
        <v>50000</v>
      </c>
      <c r="I26" s="152">
        <v>0</v>
      </c>
      <c r="J26" s="153"/>
    </row>
    <row r="27" spans="1:12" ht="15.75" thickBot="1" x14ac:dyDescent="0.3">
      <c r="A27" s="20" t="s">
        <v>148</v>
      </c>
      <c r="B27" s="21"/>
      <c r="C27" s="18" t="s">
        <v>149</v>
      </c>
      <c r="D27" s="78">
        <v>0</v>
      </c>
      <c r="E27" s="22">
        <v>0</v>
      </c>
      <c r="F27" s="78">
        <v>0</v>
      </c>
      <c r="G27" s="78">
        <v>0</v>
      </c>
      <c r="H27" s="78">
        <v>0</v>
      </c>
      <c r="I27" s="152">
        <v>0</v>
      </c>
      <c r="J27" s="153"/>
    </row>
    <row r="28" spans="1:12" ht="15.75" thickBot="1" x14ac:dyDescent="0.3">
      <c r="A28" s="20" t="s">
        <v>152</v>
      </c>
      <c r="B28" s="21"/>
      <c r="C28" s="18" t="s">
        <v>153</v>
      </c>
      <c r="D28" s="78">
        <f>H28</f>
        <v>400000</v>
      </c>
      <c r="E28" s="22">
        <f>E29</f>
        <v>0</v>
      </c>
      <c r="F28" s="78">
        <v>0</v>
      </c>
      <c r="G28" s="78">
        <v>0</v>
      </c>
      <c r="H28" s="78">
        <v>400000</v>
      </c>
      <c r="I28" s="152">
        <v>0</v>
      </c>
      <c r="J28" s="153"/>
    </row>
    <row r="29" spans="1:12" ht="15.75" thickBot="1" x14ac:dyDescent="0.3">
      <c r="A29" s="20" t="s">
        <v>148</v>
      </c>
      <c r="B29" s="21"/>
      <c r="C29" s="18" t="s">
        <v>149</v>
      </c>
      <c r="D29" s="78">
        <v>0</v>
      </c>
      <c r="E29" s="22">
        <v>0</v>
      </c>
      <c r="F29" s="78">
        <v>0</v>
      </c>
      <c r="G29" s="78">
        <v>0</v>
      </c>
      <c r="H29" s="78">
        <v>0</v>
      </c>
      <c r="I29" s="152">
        <v>0</v>
      </c>
      <c r="J29" s="153"/>
      <c r="L29" s="71"/>
    </row>
    <row r="30" spans="1:12" ht="15.75" thickBot="1" x14ac:dyDescent="0.3">
      <c r="A30" s="72" t="s">
        <v>175</v>
      </c>
      <c r="B30" s="1"/>
      <c r="C30" s="18" t="s">
        <v>174</v>
      </c>
      <c r="D30" s="78">
        <f t="shared" si="1"/>
        <v>10000</v>
      </c>
      <c r="E30" s="78">
        <v>0</v>
      </c>
      <c r="F30" s="78">
        <v>0</v>
      </c>
      <c r="G30" s="78">
        <v>0</v>
      </c>
      <c r="H30" s="78">
        <v>10000</v>
      </c>
      <c r="I30" s="152">
        <v>0</v>
      </c>
      <c r="J30" s="153"/>
    </row>
    <row r="31" spans="1:12" ht="15.75" thickBot="1" x14ac:dyDescent="0.3">
      <c r="A31" s="72" t="s">
        <v>148</v>
      </c>
      <c r="B31" s="73"/>
      <c r="C31" s="74" t="s">
        <v>149</v>
      </c>
      <c r="D31" s="78">
        <f t="shared" si="1"/>
        <v>0</v>
      </c>
      <c r="E31" s="77">
        <v>0</v>
      </c>
      <c r="F31" s="77">
        <v>0</v>
      </c>
      <c r="G31" s="77">
        <v>0</v>
      </c>
      <c r="H31" s="77">
        <v>0</v>
      </c>
      <c r="I31" s="160">
        <v>0</v>
      </c>
      <c r="J31" s="161"/>
    </row>
    <row r="32" spans="1:12" ht="34.5" thickBot="1" x14ac:dyDescent="0.3">
      <c r="A32" s="2" t="s">
        <v>24</v>
      </c>
      <c r="B32" s="1">
        <v>50</v>
      </c>
      <c r="C32" s="18" t="s">
        <v>125</v>
      </c>
      <c r="D32" s="78">
        <f t="shared" si="1"/>
        <v>0</v>
      </c>
      <c r="E32" s="78">
        <v>0</v>
      </c>
      <c r="F32" s="78">
        <v>0</v>
      </c>
      <c r="G32" s="78">
        <v>0</v>
      </c>
      <c r="H32" s="78">
        <v>0</v>
      </c>
      <c r="I32" s="154">
        <v>0</v>
      </c>
      <c r="J32" s="155"/>
    </row>
    <row r="33" spans="1:12" ht="45" customHeight="1" thickBot="1" x14ac:dyDescent="0.3">
      <c r="A33" s="2" t="s">
        <v>25</v>
      </c>
      <c r="B33" s="1">
        <v>60</v>
      </c>
      <c r="C33" s="18" t="s">
        <v>154</v>
      </c>
      <c r="D33" s="78">
        <f t="shared" si="1"/>
        <v>4447200</v>
      </c>
      <c r="E33" s="26">
        <f>SUM(E34:E41)</f>
        <v>296000</v>
      </c>
      <c r="F33" s="26">
        <f>SUM(F34:F41)</f>
        <v>1804200</v>
      </c>
      <c r="G33" s="78">
        <v>0</v>
      </c>
      <c r="H33" s="26">
        <f>SUM(H34:H41)</f>
        <v>2347000</v>
      </c>
      <c r="I33" s="152">
        <v>0</v>
      </c>
      <c r="J33" s="153"/>
    </row>
    <row r="34" spans="1:12" ht="23.25" customHeight="1" thickBot="1" x14ac:dyDescent="0.3">
      <c r="A34" s="24" t="s">
        <v>156</v>
      </c>
      <c r="B34" s="25"/>
      <c r="C34" s="18" t="s">
        <v>155</v>
      </c>
      <c r="D34" s="78">
        <f t="shared" si="1"/>
        <v>177000</v>
      </c>
      <c r="E34" s="86">
        <v>0</v>
      </c>
      <c r="F34" s="78">
        <v>0</v>
      </c>
      <c r="G34" s="78">
        <v>0</v>
      </c>
      <c r="H34" s="22">
        <v>177000</v>
      </c>
      <c r="I34" s="152">
        <v>0</v>
      </c>
      <c r="J34" s="153"/>
      <c r="L34" s="71"/>
    </row>
    <row r="35" spans="1:12" ht="23.25" customHeight="1" thickBot="1" x14ac:dyDescent="0.3">
      <c r="A35" s="27" t="s">
        <v>157</v>
      </c>
      <c r="B35" s="28"/>
      <c r="C35" s="18" t="s">
        <v>159</v>
      </c>
      <c r="D35" s="86">
        <f t="shared" si="1"/>
        <v>220000</v>
      </c>
      <c r="E35" s="29">
        <v>0</v>
      </c>
      <c r="F35" s="78">
        <v>0</v>
      </c>
      <c r="G35" s="78">
        <v>0</v>
      </c>
      <c r="H35" s="22">
        <v>220000</v>
      </c>
      <c r="I35" s="152">
        <v>0</v>
      </c>
      <c r="J35" s="153"/>
      <c r="L35" s="70"/>
    </row>
    <row r="36" spans="1:12" ht="23.25" customHeight="1" thickBot="1" x14ac:dyDescent="0.3">
      <c r="A36" s="27" t="s">
        <v>158</v>
      </c>
      <c r="B36" s="28"/>
      <c r="C36" s="18" t="s">
        <v>160</v>
      </c>
      <c r="D36" s="78">
        <f t="shared" si="1"/>
        <v>1418200</v>
      </c>
      <c r="E36" s="22">
        <v>0</v>
      </c>
      <c r="F36" s="28">
        <v>1418200</v>
      </c>
      <c r="G36" s="78">
        <v>0</v>
      </c>
      <c r="H36" s="22">
        <v>0</v>
      </c>
      <c r="I36" s="152">
        <v>0</v>
      </c>
      <c r="J36" s="153"/>
      <c r="L36" s="70"/>
    </row>
    <row r="37" spans="1:12" ht="23.25" customHeight="1" thickBot="1" x14ac:dyDescent="0.3">
      <c r="A37" s="27" t="s">
        <v>161</v>
      </c>
      <c r="B37" s="28"/>
      <c r="C37" s="18" t="s">
        <v>162</v>
      </c>
      <c r="D37" s="78">
        <f t="shared" si="1"/>
        <v>500000</v>
      </c>
      <c r="E37" s="86">
        <v>0</v>
      </c>
      <c r="F37" s="78">
        <v>0</v>
      </c>
      <c r="G37" s="78">
        <v>0</v>
      </c>
      <c r="H37" s="22">
        <v>500000</v>
      </c>
      <c r="I37" s="152">
        <v>0</v>
      </c>
      <c r="J37" s="153"/>
    </row>
    <row r="38" spans="1:12" ht="23.25" customHeight="1" thickBot="1" x14ac:dyDescent="0.3">
      <c r="A38" s="27" t="s">
        <v>163</v>
      </c>
      <c r="B38" s="28"/>
      <c r="C38" s="18" t="s">
        <v>164</v>
      </c>
      <c r="D38" s="78">
        <f t="shared" si="1"/>
        <v>600000</v>
      </c>
      <c r="E38" s="86">
        <v>0</v>
      </c>
      <c r="F38" s="78">
        <v>0</v>
      </c>
      <c r="G38" s="78">
        <v>0</v>
      </c>
      <c r="H38" s="22">
        <v>600000</v>
      </c>
      <c r="I38" s="152">
        <v>0</v>
      </c>
      <c r="J38" s="153"/>
    </row>
    <row r="39" spans="1:12" ht="23.25" customHeight="1" thickBot="1" x14ac:dyDescent="0.3">
      <c r="A39" s="27" t="s">
        <v>148</v>
      </c>
      <c r="B39" s="28"/>
      <c r="C39" s="18" t="s">
        <v>149</v>
      </c>
      <c r="D39" s="78">
        <f t="shared" si="1"/>
        <v>50000</v>
      </c>
      <c r="E39" s="29">
        <v>0</v>
      </c>
      <c r="F39" s="78">
        <v>0</v>
      </c>
      <c r="G39" s="78">
        <v>0</v>
      </c>
      <c r="H39" s="22">
        <v>50000</v>
      </c>
      <c r="I39" s="152">
        <v>0</v>
      </c>
      <c r="J39" s="153"/>
    </row>
    <row r="40" spans="1:12" ht="23.25" customHeight="1" thickBot="1" x14ac:dyDescent="0.3">
      <c r="A40" s="27" t="s">
        <v>165</v>
      </c>
      <c r="B40" s="28"/>
      <c r="C40" s="18" t="s">
        <v>166</v>
      </c>
      <c r="D40" s="78">
        <f t="shared" si="1"/>
        <v>700000</v>
      </c>
      <c r="E40" s="29">
        <v>0</v>
      </c>
      <c r="F40" s="78">
        <v>0</v>
      </c>
      <c r="G40" s="78">
        <v>0</v>
      </c>
      <c r="H40" s="22">
        <v>700000</v>
      </c>
      <c r="I40" s="152">
        <v>0</v>
      </c>
      <c r="J40" s="153"/>
    </row>
    <row r="41" spans="1:12" ht="23.25" customHeight="1" thickBot="1" x14ac:dyDescent="0.3">
      <c r="A41" s="27" t="s">
        <v>167</v>
      </c>
      <c r="B41" s="28"/>
      <c r="C41" s="18" t="s">
        <v>168</v>
      </c>
      <c r="D41" s="78">
        <f t="shared" si="1"/>
        <v>782000</v>
      </c>
      <c r="E41" s="29">
        <v>296000</v>
      </c>
      <c r="F41" s="78">
        <v>386000</v>
      </c>
      <c r="G41" s="78">
        <v>0</v>
      </c>
      <c r="H41" s="22">
        <v>100000</v>
      </c>
      <c r="I41" s="152">
        <v>0</v>
      </c>
      <c r="J41" s="153"/>
    </row>
    <row r="42" spans="1:12" ht="15.75" thickBot="1" x14ac:dyDescent="0.3">
      <c r="A42" s="2" t="s">
        <v>26</v>
      </c>
      <c r="B42" s="18" t="s">
        <v>127</v>
      </c>
      <c r="C42" s="1" t="s">
        <v>14</v>
      </c>
      <c r="D42" s="78">
        <f t="shared" si="1"/>
        <v>0</v>
      </c>
      <c r="E42" s="82">
        <v>0</v>
      </c>
      <c r="F42" s="78">
        <v>0</v>
      </c>
      <c r="G42" s="78">
        <v>0</v>
      </c>
      <c r="H42" s="86">
        <v>0</v>
      </c>
      <c r="I42" s="180">
        <v>0</v>
      </c>
      <c r="J42" s="181"/>
    </row>
    <row r="43" spans="1:12" ht="15.75" thickBot="1" x14ac:dyDescent="0.3">
      <c r="A43" s="2" t="s">
        <v>27</v>
      </c>
      <c r="B43" s="18" t="s">
        <v>127</v>
      </c>
      <c r="C43" s="1" t="s">
        <v>14</v>
      </c>
      <c r="D43" s="78">
        <f t="shared" si="1"/>
        <v>0</v>
      </c>
      <c r="E43" s="78">
        <v>0</v>
      </c>
      <c r="F43" s="78">
        <v>0</v>
      </c>
      <c r="G43" s="78">
        <v>0</v>
      </c>
      <c r="H43" s="78">
        <v>0</v>
      </c>
      <c r="I43" s="180">
        <v>0</v>
      </c>
      <c r="J43" s="181"/>
    </row>
  </sheetData>
  <mergeCells count="56">
    <mergeCell ref="I42:J42"/>
    <mergeCell ref="I43:J43"/>
    <mergeCell ref="I32:J32"/>
    <mergeCell ref="I33:J33"/>
    <mergeCell ref="I24:J24"/>
    <mergeCell ref="I25:J25"/>
    <mergeCell ref="I30:J30"/>
    <mergeCell ref="I26:J26"/>
    <mergeCell ref="I27:J27"/>
    <mergeCell ref="I28:J28"/>
    <mergeCell ref="I29:J29"/>
    <mergeCell ref="I34:J34"/>
    <mergeCell ref="I35:J35"/>
    <mergeCell ref="I36:J36"/>
    <mergeCell ref="I37:J37"/>
    <mergeCell ref="I38:J38"/>
    <mergeCell ref="I40:J40"/>
    <mergeCell ref="I41:J41"/>
    <mergeCell ref="A1:J1"/>
    <mergeCell ref="D2:J2"/>
    <mergeCell ref="D3:J3"/>
    <mergeCell ref="E4:J4"/>
    <mergeCell ref="I22:J22"/>
    <mergeCell ref="I23:J23"/>
    <mergeCell ref="I20:J20"/>
    <mergeCell ref="I21:J21"/>
    <mergeCell ref="I18:J18"/>
    <mergeCell ref="I19:J19"/>
    <mergeCell ref="F16:F17"/>
    <mergeCell ref="I13:J13"/>
    <mergeCell ref="I14:J14"/>
    <mergeCell ref="A2:A6"/>
    <mergeCell ref="G16:G17"/>
    <mergeCell ref="H16:H17"/>
    <mergeCell ref="B2:B6"/>
    <mergeCell ref="C2:C6"/>
    <mergeCell ref="D4:D6"/>
    <mergeCell ref="E5:E6"/>
    <mergeCell ref="B16:B17"/>
    <mergeCell ref="C16:C17"/>
    <mergeCell ref="D16:D17"/>
    <mergeCell ref="E16:E17"/>
    <mergeCell ref="F5:F6"/>
    <mergeCell ref="G5:G6"/>
    <mergeCell ref="H5:J5"/>
    <mergeCell ref="I6:J6"/>
    <mergeCell ref="I7:J7"/>
    <mergeCell ref="I8:J8"/>
    <mergeCell ref="I9:J9"/>
    <mergeCell ref="I39:J39"/>
    <mergeCell ref="I15:J15"/>
    <mergeCell ref="I10:J10"/>
    <mergeCell ref="I11:J11"/>
    <mergeCell ref="I12:J12"/>
    <mergeCell ref="I16:J17"/>
    <mergeCell ref="I31:J31"/>
  </mergeCells>
  <pageMargins left="0.78740157480314965" right="0.39370078740157483" top="0.39370078740157483" bottom="0.39370078740157483" header="0.31496062992125984" footer="0.31496062992125984"/>
  <pageSetup paperSize="9"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0"/>
  <sheetViews>
    <sheetView tabSelected="1" topLeftCell="A4" workbookViewId="0">
      <selection activeCell="P8" sqref="P8"/>
    </sheetView>
  </sheetViews>
  <sheetFormatPr defaultRowHeight="15" x14ac:dyDescent="0.25"/>
  <cols>
    <col min="2" max="2" width="12.28515625" customWidth="1"/>
    <col min="5" max="5" width="11.5703125" customWidth="1"/>
    <col min="6" max="7" width="8.5703125" customWidth="1"/>
    <col min="8" max="8" width="11.42578125" customWidth="1"/>
    <col min="9" max="9" width="8.140625" customWidth="1"/>
    <col min="10" max="10" width="8.28515625" customWidth="1"/>
    <col min="12" max="13" width="8.5703125" customWidth="1"/>
  </cols>
  <sheetData>
    <row r="2" spans="2:13" ht="60" customHeight="1" thickBot="1" x14ac:dyDescent="0.3">
      <c r="B2" s="182" t="s">
        <v>202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2:13" ht="15" customHeight="1" x14ac:dyDescent="0.25">
      <c r="B3" s="192" t="s">
        <v>0</v>
      </c>
      <c r="C3" s="192" t="s">
        <v>1</v>
      </c>
      <c r="D3" s="192" t="s">
        <v>107</v>
      </c>
      <c r="E3" s="195" t="s">
        <v>108</v>
      </c>
      <c r="F3" s="196"/>
      <c r="G3" s="196"/>
      <c r="H3" s="196"/>
      <c r="I3" s="196"/>
      <c r="J3" s="196"/>
      <c r="K3" s="196"/>
      <c r="L3" s="196"/>
      <c r="M3" s="197"/>
    </row>
    <row r="4" spans="2:13" ht="15.75" thickBot="1" x14ac:dyDescent="0.3">
      <c r="B4" s="193"/>
      <c r="C4" s="193"/>
      <c r="D4" s="193"/>
      <c r="E4" s="198" t="s">
        <v>109</v>
      </c>
      <c r="F4" s="199"/>
      <c r="G4" s="199"/>
      <c r="H4" s="199"/>
      <c r="I4" s="199"/>
      <c r="J4" s="199"/>
      <c r="K4" s="199"/>
      <c r="L4" s="199"/>
      <c r="M4" s="200"/>
    </row>
    <row r="5" spans="2:13" ht="15.75" thickBot="1" x14ac:dyDescent="0.3">
      <c r="B5" s="193"/>
      <c r="C5" s="193"/>
      <c r="D5" s="193"/>
      <c r="E5" s="195" t="s">
        <v>110</v>
      </c>
      <c r="F5" s="196"/>
      <c r="G5" s="197"/>
      <c r="H5" s="201" t="s">
        <v>6</v>
      </c>
      <c r="I5" s="202"/>
      <c r="J5" s="202"/>
      <c r="K5" s="202"/>
      <c r="L5" s="202"/>
      <c r="M5" s="203"/>
    </row>
    <row r="6" spans="2:13" ht="134.25" customHeight="1" thickBot="1" x14ac:dyDescent="0.3">
      <c r="B6" s="193"/>
      <c r="C6" s="193"/>
      <c r="D6" s="193"/>
      <c r="E6" s="198"/>
      <c r="F6" s="199"/>
      <c r="G6" s="200"/>
      <c r="H6" s="201" t="s">
        <v>111</v>
      </c>
      <c r="I6" s="202"/>
      <c r="J6" s="203"/>
      <c r="K6" s="202" t="s">
        <v>112</v>
      </c>
      <c r="L6" s="202"/>
      <c r="M6" s="203"/>
    </row>
    <row r="7" spans="2:13" ht="77.25" thickBot="1" x14ac:dyDescent="0.3">
      <c r="B7" s="194"/>
      <c r="C7" s="194"/>
      <c r="D7" s="194"/>
      <c r="E7" s="79" t="s">
        <v>179</v>
      </c>
      <c r="F7" s="76" t="s">
        <v>126</v>
      </c>
      <c r="G7" s="76" t="s">
        <v>177</v>
      </c>
      <c r="H7" s="76" t="s">
        <v>178</v>
      </c>
      <c r="I7" s="76" t="s">
        <v>126</v>
      </c>
      <c r="J7" s="76" t="s">
        <v>177</v>
      </c>
      <c r="K7" s="76" t="s">
        <v>179</v>
      </c>
      <c r="L7" s="76" t="s">
        <v>126</v>
      </c>
      <c r="M7" s="76" t="s">
        <v>180</v>
      </c>
    </row>
    <row r="8" spans="2:13" ht="15.75" thickBot="1" x14ac:dyDescent="0.3">
      <c r="B8" s="2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</row>
    <row r="9" spans="2:13" ht="57" thickBot="1" x14ac:dyDescent="0.3">
      <c r="B9" s="3" t="s">
        <v>113</v>
      </c>
      <c r="C9" s="18" t="s">
        <v>124</v>
      </c>
      <c r="D9" s="1" t="s">
        <v>14</v>
      </c>
      <c r="E9" s="36">
        <f>E11+E12</f>
        <v>4447200</v>
      </c>
      <c r="F9" s="1" t="s">
        <v>125</v>
      </c>
      <c r="G9" s="1" t="s">
        <v>125</v>
      </c>
      <c r="H9" s="36">
        <f>H11+H12</f>
        <v>4447200</v>
      </c>
      <c r="I9" s="1" t="s">
        <v>125</v>
      </c>
      <c r="J9" s="1" t="s">
        <v>125</v>
      </c>
      <c r="K9" s="33">
        <f>K11+K12</f>
        <v>0</v>
      </c>
      <c r="L9" s="1" t="s">
        <v>125</v>
      </c>
      <c r="M9" s="1" t="s">
        <v>125</v>
      </c>
    </row>
    <row r="10" spans="2:13" ht="15.75" thickBot="1" x14ac:dyDescent="0.3">
      <c r="B10" s="3" t="s">
        <v>6</v>
      </c>
      <c r="C10" s="1"/>
      <c r="D10" s="1"/>
      <c r="E10" s="4"/>
      <c r="F10" s="4"/>
      <c r="G10" s="4"/>
      <c r="H10" s="33"/>
      <c r="I10" s="4"/>
      <c r="J10" s="4"/>
      <c r="K10" s="33"/>
      <c r="L10" s="4"/>
      <c r="M10" s="4"/>
    </row>
    <row r="11" spans="2:13" ht="79.5" thickBot="1" x14ac:dyDescent="0.3">
      <c r="B11" s="3" t="s">
        <v>123</v>
      </c>
      <c r="C11" s="18" t="s">
        <v>124</v>
      </c>
      <c r="D11" s="1" t="s">
        <v>14</v>
      </c>
      <c r="E11" s="33">
        <v>0</v>
      </c>
      <c r="F11" s="1" t="s">
        <v>125</v>
      </c>
      <c r="G11" s="1" t="s">
        <v>125</v>
      </c>
      <c r="H11" s="33">
        <v>0</v>
      </c>
      <c r="I11" s="1" t="s">
        <v>125</v>
      </c>
      <c r="J11" s="1" t="s">
        <v>125</v>
      </c>
      <c r="K11" s="33">
        <v>0</v>
      </c>
      <c r="L11" s="1" t="s">
        <v>125</v>
      </c>
      <c r="M11" s="1" t="s">
        <v>125</v>
      </c>
    </row>
    <row r="12" spans="2:13" ht="45.75" thickBot="1" x14ac:dyDescent="0.3">
      <c r="B12" s="3" t="s">
        <v>114</v>
      </c>
      <c r="C12" s="18" t="s">
        <v>124</v>
      </c>
      <c r="D12" s="1">
        <v>2017</v>
      </c>
      <c r="E12" s="36">
        <f>H12+K12</f>
        <v>4447200</v>
      </c>
      <c r="F12" s="1" t="s">
        <v>125</v>
      </c>
      <c r="G12" s="1" t="s">
        <v>125</v>
      </c>
      <c r="H12" s="36">
        <f>'таблица 2'!D33</f>
        <v>4447200</v>
      </c>
      <c r="I12" s="1" t="s">
        <v>125</v>
      </c>
      <c r="J12" s="1" t="s">
        <v>125</v>
      </c>
      <c r="K12" s="33">
        <v>0</v>
      </c>
      <c r="L12" s="1" t="s">
        <v>125</v>
      </c>
      <c r="M12" s="1" t="s">
        <v>125</v>
      </c>
    </row>
    <row r="14" spans="2:13" ht="15.75" thickBot="1" x14ac:dyDescent="0.3"/>
    <row r="15" spans="2:13" ht="15" customHeight="1" x14ac:dyDescent="0.25">
      <c r="C15" s="184" t="s">
        <v>181</v>
      </c>
      <c r="D15" s="185"/>
      <c r="E15" s="185"/>
      <c r="F15" s="185"/>
      <c r="G15" s="185"/>
      <c r="H15" s="185"/>
      <c r="I15" s="185"/>
      <c r="J15" s="185"/>
      <c r="K15" s="186"/>
    </row>
    <row r="16" spans="2:13" ht="61.5" customHeight="1" x14ac:dyDescent="0.25">
      <c r="C16" s="187"/>
      <c r="D16" s="188"/>
      <c r="E16" s="188"/>
      <c r="F16" s="188"/>
      <c r="G16" s="188"/>
      <c r="H16" s="188"/>
      <c r="I16" s="188"/>
      <c r="J16" s="188"/>
      <c r="K16" s="189"/>
    </row>
    <row r="17" spans="3:11" ht="49.5" customHeight="1" x14ac:dyDescent="0.25">
      <c r="C17" s="204" t="s">
        <v>0</v>
      </c>
      <c r="D17" s="205"/>
      <c r="E17" s="205"/>
      <c r="F17" s="205"/>
      <c r="G17" s="205" t="s">
        <v>1</v>
      </c>
      <c r="H17" s="205"/>
      <c r="I17" s="190" t="s">
        <v>115</v>
      </c>
      <c r="J17" s="190"/>
      <c r="K17" s="191"/>
    </row>
    <row r="18" spans="3:11" x14ac:dyDescent="0.25">
      <c r="C18" s="206">
        <v>1</v>
      </c>
      <c r="D18" s="190"/>
      <c r="E18" s="190"/>
      <c r="F18" s="190"/>
      <c r="G18" s="190">
        <v>2</v>
      </c>
      <c r="H18" s="190"/>
      <c r="I18" s="190">
        <v>3</v>
      </c>
      <c r="J18" s="190"/>
      <c r="K18" s="191"/>
    </row>
    <row r="19" spans="3:11" ht="15" customHeight="1" x14ac:dyDescent="0.25">
      <c r="C19" s="206" t="s">
        <v>26</v>
      </c>
      <c r="D19" s="190"/>
      <c r="E19" s="190"/>
      <c r="F19" s="190"/>
      <c r="G19" s="190">
        <v>10</v>
      </c>
      <c r="H19" s="190"/>
      <c r="I19" s="210">
        <v>0</v>
      </c>
      <c r="J19" s="210"/>
      <c r="K19" s="211"/>
    </row>
    <row r="20" spans="3:11" ht="15" customHeight="1" x14ac:dyDescent="0.25">
      <c r="C20" s="206" t="s">
        <v>27</v>
      </c>
      <c r="D20" s="190"/>
      <c r="E20" s="190"/>
      <c r="F20" s="190"/>
      <c r="G20" s="190">
        <v>20</v>
      </c>
      <c r="H20" s="190"/>
      <c r="I20" s="210">
        <v>0</v>
      </c>
      <c r="J20" s="210"/>
      <c r="K20" s="211"/>
    </row>
    <row r="21" spans="3:11" ht="15" customHeight="1" x14ac:dyDescent="0.25">
      <c r="C21" s="206" t="s">
        <v>116</v>
      </c>
      <c r="D21" s="190"/>
      <c r="E21" s="190"/>
      <c r="F21" s="190"/>
      <c r="G21" s="190">
        <v>30</v>
      </c>
      <c r="H21" s="190"/>
      <c r="I21" s="217">
        <v>0</v>
      </c>
      <c r="J21" s="217"/>
      <c r="K21" s="218"/>
    </row>
    <row r="22" spans="3:11" ht="15" customHeight="1" thickBot="1" x14ac:dyDescent="0.3">
      <c r="C22" s="214" t="s">
        <v>117</v>
      </c>
      <c r="D22" s="207"/>
      <c r="E22" s="207"/>
      <c r="F22" s="207"/>
      <c r="G22" s="207">
        <v>40</v>
      </c>
      <c r="H22" s="207"/>
      <c r="I22" s="208">
        <v>0</v>
      </c>
      <c r="J22" s="208"/>
      <c r="K22" s="209"/>
    </row>
    <row r="23" spans="3:11" x14ac:dyDescent="0.25">
      <c r="C23" s="19"/>
      <c r="D23" s="19"/>
      <c r="E23" s="19"/>
      <c r="F23" s="19"/>
      <c r="G23" s="19"/>
      <c r="H23" s="19"/>
      <c r="I23" s="19"/>
      <c r="J23" s="19"/>
      <c r="K23" s="19"/>
    </row>
    <row r="24" spans="3:11" ht="15.75" thickBot="1" x14ac:dyDescent="0.3">
      <c r="C24" s="19"/>
      <c r="D24" s="19"/>
      <c r="E24" s="19"/>
      <c r="F24" s="19"/>
      <c r="G24" s="19"/>
      <c r="H24" s="19"/>
      <c r="I24" s="19"/>
      <c r="J24" s="19"/>
      <c r="K24" s="19"/>
    </row>
    <row r="25" spans="3:11" ht="15" customHeight="1" x14ac:dyDescent="0.25">
      <c r="C25" s="184" t="s">
        <v>122</v>
      </c>
      <c r="D25" s="185"/>
      <c r="E25" s="185"/>
      <c r="F25" s="185"/>
      <c r="G25" s="185"/>
      <c r="H25" s="185"/>
      <c r="I25" s="185"/>
      <c r="J25" s="185"/>
      <c r="K25" s="186"/>
    </row>
    <row r="26" spans="3:11" x14ac:dyDescent="0.25">
      <c r="C26" s="187"/>
      <c r="D26" s="188"/>
      <c r="E26" s="188"/>
      <c r="F26" s="188"/>
      <c r="G26" s="188"/>
      <c r="H26" s="188"/>
      <c r="I26" s="188"/>
      <c r="J26" s="188"/>
      <c r="K26" s="189"/>
    </row>
    <row r="27" spans="3:11" ht="15" customHeight="1" x14ac:dyDescent="0.25">
      <c r="C27" s="206" t="s">
        <v>0</v>
      </c>
      <c r="D27" s="190"/>
      <c r="E27" s="190"/>
      <c r="F27" s="190"/>
      <c r="G27" s="190" t="s">
        <v>1</v>
      </c>
      <c r="H27" s="190"/>
      <c r="I27" s="190" t="s">
        <v>118</v>
      </c>
      <c r="J27" s="190"/>
      <c r="K27" s="191"/>
    </row>
    <row r="28" spans="3:11" x14ac:dyDescent="0.25">
      <c r="C28" s="206">
        <v>1</v>
      </c>
      <c r="D28" s="190"/>
      <c r="E28" s="190"/>
      <c r="F28" s="190"/>
      <c r="G28" s="190">
        <v>2</v>
      </c>
      <c r="H28" s="190"/>
      <c r="I28" s="190">
        <v>3</v>
      </c>
      <c r="J28" s="190"/>
      <c r="K28" s="191"/>
    </row>
    <row r="29" spans="3:11" ht="27" customHeight="1" x14ac:dyDescent="0.25">
      <c r="C29" s="206" t="s">
        <v>119</v>
      </c>
      <c r="D29" s="190"/>
      <c r="E29" s="190"/>
      <c r="F29" s="190"/>
      <c r="G29" s="190">
        <v>10</v>
      </c>
      <c r="H29" s="190"/>
      <c r="I29" s="210">
        <v>0</v>
      </c>
      <c r="J29" s="210"/>
      <c r="K29" s="211"/>
    </row>
    <row r="30" spans="3:11" ht="93" customHeight="1" x14ac:dyDescent="0.25">
      <c r="C30" s="206" t="s">
        <v>120</v>
      </c>
      <c r="D30" s="190"/>
      <c r="E30" s="190"/>
      <c r="F30" s="190"/>
      <c r="G30" s="190">
        <v>20</v>
      </c>
      <c r="H30" s="190"/>
      <c r="I30" s="210">
        <v>0</v>
      </c>
      <c r="J30" s="210"/>
      <c r="K30" s="211"/>
    </row>
    <row r="31" spans="3:11" ht="33" customHeight="1" thickBot="1" x14ac:dyDescent="0.3">
      <c r="C31" s="214" t="s">
        <v>121</v>
      </c>
      <c r="D31" s="207"/>
      <c r="E31" s="207"/>
      <c r="F31" s="207"/>
      <c r="G31" s="207">
        <v>30</v>
      </c>
      <c r="H31" s="207"/>
      <c r="I31" s="212">
        <v>0</v>
      </c>
      <c r="J31" s="212"/>
      <c r="K31" s="213"/>
    </row>
    <row r="35" spans="2:10" x14ac:dyDescent="0.25">
      <c r="B35" s="215" t="s">
        <v>192</v>
      </c>
      <c r="C35" s="215"/>
      <c r="D35" s="215"/>
      <c r="E35" s="215"/>
      <c r="F35" s="19"/>
      <c r="G35" s="19"/>
      <c r="H35" s="19"/>
      <c r="I35" s="19"/>
      <c r="J35" s="19"/>
    </row>
    <row r="36" spans="2:10" x14ac:dyDescent="0.25">
      <c r="B36" s="215"/>
      <c r="C36" s="215"/>
      <c r="D36" s="215"/>
      <c r="E36" s="215"/>
      <c r="F36" s="19" t="s">
        <v>169</v>
      </c>
      <c r="G36" s="19"/>
      <c r="H36" s="19"/>
      <c r="I36" s="19" t="s">
        <v>194</v>
      </c>
      <c r="J36" s="19"/>
    </row>
    <row r="39" spans="2:10" x14ac:dyDescent="0.25">
      <c r="B39" s="216" t="s">
        <v>170</v>
      </c>
      <c r="C39" s="216"/>
      <c r="D39" s="216"/>
      <c r="E39" s="216"/>
      <c r="F39" s="19"/>
      <c r="G39" s="19"/>
      <c r="H39" s="19"/>
      <c r="I39" s="19"/>
      <c r="J39" s="19"/>
    </row>
    <row r="40" spans="2:10" x14ac:dyDescent="0.25">
      <c r="B40" s="216"/>
      <c r="C40" s="216"/>
      <c r="D40" s="216"/>
      <c r="E40" s="216"/>
      <c r="F40" s="19" t="s">
        <v>171</v>
      </c>
      <c r="G40" s="19"/>
      <c r="H40" s="19"/>
      <c r="I40" s="19" t="s">
        <v>190</v>
      </c>
      <c r="J40" s="19"/>
    </row>
  </sheetData>
  <mergeCells count="47">
    <mergeCell ref="B35:E36"/>
    <mergeCell ref="B39:E40"/>
    <mergeCell ref="C18:F18"/>
    <mergeCell ref="C19:F19"/>
    <mergeCell ref="C20:F20"/>
    <mergeCell ref="C21:F21"/>
    <mergeCell ref="C28:F28"/>
    <mergeCell ref="C29:F29"/>
    <mergeCell ref="C25:K26"/>
    <mergeCell ref="G19:H19"/>
    <mergeCell ref="I19:K19"/>
    <mergeCell ref="G20:H20"/>
    <mergeCell ref="I20:K20"/>
    <mergeCell ref="G21:H21"/>
    <mergeCell ref="I21:K21"/>
    <mergeCell ref="C22:F22"/>
    <mergeCell ref="G28:H28"/>
    <mergeCell ref="G27:H27"/>
    <mergeCell ref="I28:K28"/>
    <mergeCell ref="G29:H29"/>
    <mergeCell ref="I29:K29"/>
    <mergeCell ref="I27:K27"/>
    <mergeCell ref="G30:H30"/>
    <mergeCell ref="I30:K30"/>
    <mergeCell ref="G31:H31"/>
    <mergeCell ref="I31:K31"/>
    <mergeCell ref="C30:F30"/>
    <mergeCell ref="C31:F31"/>
    <mergeCell ref="C27:F27"/>
    <mergeCell ref="G22:H22"/>
    <mergeCell ref="I22:K22"/>
    <mergeCell ref="G17:H17"/>
    <mergeCell ref="I17:K17"/>
    <mergeCell ref="B2:M2"/>
    <mergeCell ref="C15:K16"/>
    <mergeCell ref="G18:H18"/>
    <mergeCell ref="I18:K18"/>
    <mergeCell ref="B3:B7"/>
    <mergeCell ref="C3:C7"/>
    <mergeCell ref="D3:D7"/>
    <mergeCell ref="E3:M3"/>
    <mergeCell ref="E4:M4"/>
    <mergeCell ref="E5:G6"/>
    <mergeCell ref="H5:M5"/>
    <mergeCell ref="H6:J6"/>
    <mergeCell ref="K6:M6"/>
    <mergeCell ref="C17:F1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таблица 1</vt:lpstr>
      <vt:lpstr>таблица 2</vt:lpstr>
      <vt:lpstr>таблица 2.1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24kabinet</dc:creator>
  <cp:lastModifiedBy>Бухгалтер</cp:lastModifiedBy>
  <cp:lastPrinted>2017-07-04T03:34:03Z</cp:lastPrinted>
  <dcterms:created xsi:type="dcterms:W3CDTF">2016-03-22T11:33:43Z</dcterms:created>
  <dcterms:modified xsi:type="dcterms:W3CDTF">2017-07-04T03:34:57Z</dcterms:modified>
</cp:coreProperties>
</file>